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6 CUENTA PUBLICA\1ER. TRIMESTRE 2026\"/>
    </mc:Choice>
  </mc:AlternateContent>
  <xr:revisionPtr revIDLastSave="0" documentId="8_{D7CE4FA9-AF5A-4FC6-A6B0-B40B15219F49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9" l="1"/>
  <c r="D43" i="9"/>
  <c r="E43" i="9"/>
  <c r="F43" i="9"/>
  <c r="G43" i="9"/>
  <c r="B43" i="9"/>
  <c r="C9" i="9"/>
  <c r="D9" i="9"/>
  <c r="E9" i="9"/>
  <c r="F9" i="9"/>
  <c r="G9" i="9"/>
  <c r="B9" i="9"/>
  <c r="B41" i="6"/>
  <c r="C41" i="6"/>
  <c r="C70" i="6" s="1"/>
  <c r="D41" i="6"/>
  <c r="D70" i="6" s="1"/>
  <c r="G41" i="6"/>
  <c r="G70" i="6" s="1"/>
  <c r="F41" i="6"/>
  <c r="F70" i="6" s="1"/>
  <c r="E41" i="6"/>
  <c r="E70" i="6" s="1"/>
  <c r="B70" i="6"/>
  <c r="D25" i="5"/>
  <c r="C25" i="5"/>
  <c r="D23" i="5"/>
  <c r="C23" i="5"/>
  <c r="C21" i="5"/>
  <c r="F20" i="3"/>
  <c r="B20" i="3"/>
  <c r="E75" i="2"/>
  <c r="E68" i="2"/>
  <c r="E63" i="2"/>
  <c r="E57" i="2"/>
  <c r="E42" i="2"/>
  <c r="E38" i="2"/>
  <c r="E31" i="2"/>
  <c r="E27" i="2"/>
  <c r="E23" i="2"/>
  <c r="E19" i="2"/>
  <c r="E9" i="2"/>
  <c r="B60" i="2"/>
  <c r="B41" i="2"/>
  <c r="B38" i="2"/>
  <c r="B31" i="2"/>
  <c r="B25" i="2"/>
  <c r="B17" i="2"/>
  <c r="B9" i="2"/>
  <c r="E79" i="2" l="1"/>
  <c r="E47" i="2"/>
  <c r="E59" i="2" s="1"/>
  <c r="B47" i="2"/>
  <c r="B62" i="2" s="1"/>
  <c r="E81" i="2" l="1"/>
  <c r="A2" i="22" l="1"/>
  <c r="G28" i="22" l="1"/>
  <c r="F28" i="22"/>
  <c r="E28" i="22"/>
  <c r="D28" i="22"/>
  <c r="C28" i="22"/>
  <c r="B28" i="22"/>
  <c r="G11" i="22"/>
  <c r="G10" i="22"/>
  <c r="G9" i="22"/>
  <c r="G6" i="22" s="1"/>
  <c r="G8" i="22"/>
  <c r="F6" i="22"/>
  <c r="E6" i="22"/>
  <c r="D6" i="22"/>
  <c r="C6" i="22"/>
  <c r="B6" i="22"/>
  <c r="G30" i="20"/>
  <c r="F30" i="20"/>
  <c r="E30" i="20"/>
  <c r="D30" i="20"/>
  <c r="C30" i="20"/>
  <c r="B30" i="20"/>
  <c r="G16" i="20"/>
  <c r="C6" i="20"/>
  <c r="D6" i="20"/>
  <c r="E6" i="20"/>
  <c r="F6" i="20"/>
  <c r="G6" i="20"/>
  <c r="B6" i="20"/>
  <c r="C7" i="19" l="1"/>
  <c r="D7" i="19"/>
  <c r="E7" i="19"/>
  <c r="F7" i="19"/>
  <c r="G7" i="19"/>
  <c r="B7" i="19"/>
  <c r="G12" i="19"/>
  <c r="G11" i="19"/>
  <c r="G10" i="19"/>
  <c r="G9" i="19"/>
  <c r="G8" i="19"/>
  <c r="F12" i="19"/>
  <c r="F11" i="19"/>
  <c r="F10" i="19"/>
  <c r="F9" i="19"/>
  <c r="F8" i="19"/>
  <c r="E12" i="19"/>
  <c r="E11" i="19"/>
  <c r="E10" i="19"/>
  <c r="E9" i="19"/>
  <c r="E8" i="19"/>
  <c r="D12" i="19"/>
  <c r="D11" i="19"/>
  <c r="D10" i="19"/>
  <c r="D9" i="19"/>
  <c r="D8" i="19"/>
  <c r="C9" i="19"/>
  <c r="C10" i="19"/>
  <c r="C11" i="19"/>
  <c r="C12" i="19"/>
  <c r="C8" i="19"/>
  <c r="C7" i="16" l="1"/>
  <c r="D7" i="16"/>
  <c r="E7" i="16"/>
  <c r="F7" i="16"/>
  <c r="G7" i="16"/>
  <c r="B7" i="16"/>
  <c r="G17" i="16"/>
  <c r="F17" i="16"/>
  <c r="E17" i="16"/>
  <c r="D17" i="16"/>
  <c r="G14" i="16"/>
  <c r="F14" i="16"/>
  <c r="E14" i="16"/>
  <c r="D14" i="16"/>
  <c r="C17" i="16"/>
  <c r="C14" i="16"/>
  <c r="C77" i="9"/>
  <c r="D77" i="9"/>
  <c r="E77" i="9"/>
  <c r="F77" i="9"/>
  <c r="G77" i="9"/>
  <c r="B77" i="9"/>
  <c r="C29" i="8"/>
  <c r="D29" i="8"/>
  <c r="E29" i="8"/>
  <c r="F29" i="8"/>
  <c r="G29" i="8"/>
  <c r="B29" i="8"/>
  <c r="B57" i="5"/>
  <c r="B59" i="5" s="1"/>
  <c r="D55" i="5"/>
  <c r="D57" i="5" s="1"/>
  <c r="D59" i="5" s="1"/>
  <c r="C55" i="5"/>
  <c r="C57" i="5" s="1"/>
  <c r="C59" i="5" s="1"/>
  <c r="D53" i="5"/>
  <c r="C53" i="5"/>
  <c r="B53" i="5"/>
  <c r="D48" i="5"/>
  <c r="C48" i="5"/>
  <c r="B48" i="5"/>
  <c r="D33" i="5"/>
  <c r="C33" i="5"/>
  <c r="B33" i="5"/>
  <c r="B25" i="5"/>
  <c r="B23" i="5"/>
  <c r="D21" i="5"/>
  <c r="B21" i="5"/>
  <c r="G107" i="7" l="1"/>
  <c r="D113" i="7"/>
  <c r="D103" i="7"/>
  <c r="D84" i="7" s="1"/>
  <c r="G113" i="7"/>
  <c r="D117" i="7"/>
  <c r="G103" i="7"/>
  <c r="G42" i="7"/>
  <c r="G117" i="7"/>
  <c r="G111" i="7"/>
  <c r="G48" i="7"/>
  <c r="G18" i="7"/>
  <c r="G28" i="7"/>
  <c r="G38" i="7"/>
  <c r="G10" i="7"/>
  <c r="G50" i="7"/>
  <c r="G51" i="7"/>
  <c r="G52" i="7"/>
  <c r="G53" i="7"/>
  <c r="G54" i="7"/>
  <c r="G55" i="7"/>
  <c r="G56" i="7"/>
  <c r="G57" i="7"/>
  <c r="G49" i="7"/>
  <c r="G40" i="7"/>
  <c r="G41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6" i="7"/>
  <c r="G27" i="7"/>
  <c r="G25" i="7"/>
  <c r="G24" i="7"/>
  <c r="G23" i="7"/>
  <c r="G22" i="7"/>
  <c r="G21" i="7"/>
  <c r="G20" i="7"/>
  <c r="G19" i="7"/>
  <c r="G12" i="7"/>
  <c r="G13" i="7"/>
  <c r="G14" i="7"/>
  <c r="G15" i="7"/>
  <c r="G16" i="7"/>
  <c r="G17" i="7"/>
  <c r="G11" i="7"/>
  <c r="F38" i="7"/>
  <c r="E38" i="7"/>
  <c r="D42" i="7"/>
  <c r="C107" i="7"/>
  <c r="C117" i="7"/>
  <c r="C113" i="7" s="1"/>
  <c r="C42" i="7"/>
  <c r="C38" i="7" s="1"/>
  <c r="D36" i="7"/>
  <c r="C43" i="7"/>
  <c r="C44" i="7"/>
  <c r="C45" i="7"/>
  <c r="C46" i="7"/>
  <c r="B42" i="7"/>
  <c r="D31" i="7"/>
  <c r="B117" i="7"/>
  <c r="B38" i="7"/>
  <c r="D28" i="7"/>
  <c r="C30" i="7"/>
  <c r="C32" i="7"/>
  <c r="C33" i="7"/>
  <c r="C34" i="7"/>
  <c r="C35" i="7"/>
  <c r="C36" i="7"/>
  <c r="C37" i="7"/>
  <c r="C29" i="7"/>
  <c r="E84" i="7"/>
  <c r="F84" i="7"/>
  <c r="B84" i="7"/>
  <c r="F48" i="7"/>
  <c r="E48" i="7"/>
  <c r="D48" i="7"/>
  <c r="C48" i="7"/>
  <c r="B48" i="7"/>
  <c r="F28" i="7"/>
  <c r="E28" i="7"/>
  <c r="B28" i="7"/>
  <c r="D38" i="7"/>
  <c r="F18" i="7"/>
  <c r="E18" i="7"/>
  <c r="D18" i="7"/>
  <c r="C18" i="7"/>
  <c r="B18" i="7"/>
  <c r="F9" i="7"/>
  <c r="F159" i="7" s="1"/>
  <c r="C103" i="7" l="1"/>
  <c r="C84" i="7" s="1"/>
  <c r="C31" i="7"/>
  <c r="C28" i="7" s="1"/>
  <c r="C9" i="7" s="1"/>
  <c r="B9" i="7"/>
  <c r="B159" i="7" s="1"/>
  <c r="G9" i="7"/>
  <c r="G159" i="7" s="1"/>
  <c r="D9" i="7"/>
  <c r="D159" i="7" s="1"/>
  <c r="E9" i="7"/>
  <c r="E159" i="7" s="1"/>
  <c r="C159" i="7" l="1"/>
  <c r="D6" i="19" l="1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<sst xmlns="http://schemas.openxmlformats.org/spreadsheetml/2006/main" count="831" uniqueCount="556">
  <si>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</si>
  <si>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</si>
  <si>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</si>
  <si>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</si>
  <si>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</si>
  <si>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</si>
  <si>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</si>
  <si>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</si>
  <si>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</si>
  <si>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</si>
  <si>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</si>
  <si>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</si>
  <si>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</si>
  <si>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</si>
  <si>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</si>
  <si>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</si>
  <si>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</si>
  <si>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</si>
  <si>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</si>
  <si>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</si>
  <si>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</si>
  <si>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</si>
  <si>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</si>
  <si>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</si>
  <si>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</si>
  <si>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</si>
  <si>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</si>
  <si>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</si>
  <si>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</si>
  <si>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</si>
  <si>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</si>
  <si>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</si>
  <si>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</si>
  <si>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</si>
  <si>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</si>
  <si>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</si>
  <si>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</si>
  <si>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</si>
  <si>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</si>
  <si>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</si>
  <si>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</si>
  <si>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</si>
  <si>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</si>
  <si>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</si>
  <si>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</si>
  <si>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</si>
  <si>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</si>
  <si>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</si>
  <si>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</si>
  <si>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</si>
  <si>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</si>
  <si>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</si>
  <si>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</si>
  <si>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</si>
  <si>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</si>
  <si>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</si>
  <si>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</si>
  <si>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</si>
  <si>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</si>
  <si>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</si>
  <si>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</si>
  <si>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</si>
  <si>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</si>
  <si>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</si>
  <si>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</si>
  <si>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</si>
  <si>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</si>
  <si>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</si>
  <si>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</si>
  <si>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</si>
  <si>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</si>
  <si>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</si>
  <si>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</si>
  <si>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</si>
  <si>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</si>
  <si>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</si>
  <si>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</si>
  <si>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</si>
  <si>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</si>
  <si>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</si>
  <si>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</si>
  <si>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</si>
  <si>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</si>
  <si>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</si>
  <si>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</si>
  <si>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</si>
  <si>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</si>
  <si>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</si>
  <si>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</si>
  <si>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</si>
  <si>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</si>
  <si>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</si>
  <si>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</si>
  <si>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</si>
  <si>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</si>
  <si>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</si>
  <si>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</si>
  <si>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</si>
  <si>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</si>
  <si>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</si>
  <si>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</si>
  <si>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</si>
  <si>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</si>
  <si>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</si>
  <si>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</si>
  <si>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</si>
  <si>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</si>
  <si>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</si>
  <si>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</si>
  <si>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</si>
  <si>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</si>
  <si>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</si>
  <si>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</si>
  <si>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</si>
  <si>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</si>
  <si>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</si>
  <si>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</si>
  <si>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</si>
  <si>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</si>
  <si>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</si>
  <si>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</si>
  <si>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</si>
  <si>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</si>
  <si>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</si>
  <si>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</si>
  <si>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</si>
  <si>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</si>
  <si>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</si>
  <si>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</si>
  <si>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</si>
  <si>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</si>
  <si>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</si>
  <si>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</si>
  <si>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</si>
  <si>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</si>
  <si>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</si>
  <si>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</si>
  <si>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</si>
  <si>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</si>
  <si>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</si>
  <si>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</si>
  <si>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</si>
  <si>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</si>
  <si>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</si>
  <si>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</si>
  <si>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</si>
  <si>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</si>
  <si>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</si>
  <si>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</si>
  <si>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</si>
  <si>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</si>
  <si>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</si>
  <si>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</si>
  <si>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</si>
  <si>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</si>
  <si>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</si>
  <si>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</si>
  <si>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</si>
  <si>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</si>
  <si>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</si>
  <si>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</si>
  <si>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</si>
  <si>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</si>
  <si>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</si>
  <si>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</si>
  <si>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</si>
  <si>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</si>
  <si>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</si>
  <si>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</si>
  <si>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</si>
  <si>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</si>
  <si>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</si>
  <si>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</si>
  <si>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</si>
  <si>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</si>
  <si>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</si>
  <si>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</si>
  <si>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</si>
  <si>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</si>
  <si>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</si>
  <si>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</si>
  <si>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</si>
  <si>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</si>
  <si>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</si>
  <si>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</si>
  <si>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</si>
  <si>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</si>
  <si>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</si>
  <si>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</si>
  <si>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</si>
  <si>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</si>
  <si>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</si>
  <si>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</si>
  <si>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</si>
  <si>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</si>
  <si>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</si>
  <si>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</si>
  <si>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</si>
  <si>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</si>
  <si>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</si>
  <si>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</si>
  <si>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</si>
  <si>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</si>
  <si>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</si>
  <si>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</si>
  <si>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</si>
  <si>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</si>
  <si>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</si>
  <si>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</si>
  <si>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</si>
  <si>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</si>
  <si>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</si>
  <si>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</si>
  <si>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</si>
  <si>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</si>
  <si>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</si>
  <si>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</si>
  <si>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</si>
  <si>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</si>
  <si>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</si>
  <si>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</si>
  <si>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</si>
  <si>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</si>
  <si>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</si>
  <si>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</si>
  <si>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</si>
  <si>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</si>
  <si>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</si>
  <si>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</si>
  <si>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</si>
  <si>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</si>
  <si>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</si>
  <si>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</si>
  <si>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</si>
  <si>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</si>
  <si>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</si>
  <si>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</si>
  <si>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</si>
  <si>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</si>
  <si>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</si>
  <si>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</si>
  <si>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</si>
  <si>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</si>
  <si>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</si>
  <si>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</si>
  <si>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</si>
  <si>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</si>
  <si>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</si>
  <si>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</si>
  <si>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</si>
  <si>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</si>
  <si>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</si>
  <si>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</si>
  <si>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</si>
  <si>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</si>
  <si>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</si>
  <si>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</si>
  <si>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</si>
  <si>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</si>
  <si>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</si>
  <si>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</si>
  <si>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</si>
  <si>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</si>
  <si>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</si>
  <si>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</si>
  <si>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</si>
  <si>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</si>
  <si>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</si>
  <si>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</si>
  <si>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</si>
  <si>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</si>
  <si>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</si>
  <si>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</si>
  <si>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</si>
  <si>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</si>
  <si>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</si>
  <si>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</si>
  <si>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</si>
  <si>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</si>
  <si>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</si>
  <si>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</si>
  <si>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</si>
  <si>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</si>
  <si>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</si>
  <si>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</si>
  <si>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</si>
  <si>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</si>
  <si>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</si>
  <si>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</si>
  <si>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</si>
  <si>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</si>
  <si>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</si>
  <si>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</si>
  <si>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</si>
  <si>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</si>
  <si>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</si>
  <si>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</si>
  <si>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</si>
  <si>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</si>
  <si>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</si>
  <si>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</si>
  <si>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</si>
  <si>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</si>
  <si>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</si>
  <si>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</si>
  <si>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</si>
  <si>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</si>
  <si>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</si>
  <si>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</si>
  <si>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</si>
  <si>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</si>
  <si>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</si>
  <si>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</si>
  <si>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</si>
  <si>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</si>
  <si>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</si>
  <si>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</si>
  <si>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</si>
  <si>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</si>
  <si>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</si>
  <si>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</si>
  <si>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</si>
  <si>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</si>
  <si>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</si>
  <si>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</si>
  <si>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</si>
  <si>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</si>
  <si>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</si>
  <si>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</si>
  <si>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</si>
  <si>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</si>
  <si>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</si>
  <si>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</si>
  <si>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</si>
  <si>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</si>
  <si>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</si>
  <si>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</si>
  <si>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</si>
  <si>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</si>
  <si>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</si>
  <si>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</si>
  <si>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</si>
  <si>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</si>
  <si>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</si>
  <si>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</si>
  <si>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</si>
  <si>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</si>
  <si>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</si>
  <si>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</si>
  <si>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</si>
  <si>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</si>
  <si>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</si>
  <si>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</si>
  <si>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</si>
  <si>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</si>
  <si>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</si>
  <si>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</si>
  <si>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</si>
  <si>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</si>
  <si>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</si>
  <si>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</si>
  <si>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</si>
  <si>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</si>
  <si>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</si>
  <si>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</si>
  <si>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</si>
  <si>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</si>
  <si>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</si>
  <si>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</si>
  <si>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</si>
  <si>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</si>
  <si>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</si>
  <si>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</si>
  <si>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</si>
  <si>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</si>
  <si>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</si>
  <si>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</si>
  <si>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</si>
  <si>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</si>
  <si>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</si>
  <si>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</si>
  <si>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</si>
  <si>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</si>
  <si>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</si>
  <si>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</si>
  <si>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</si>
  <si>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</si>
  <si>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</si>
  <si>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</si>
  <si>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</si>
  <si>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</si>
  <si>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</si>
  <si>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</si>
  <si>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</si>
  <si>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</si>
  <si>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</si>
  <si>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</si>
  <si>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</si>
  <si>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</si>
  <si>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</si>
  <si>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</si>
  <si>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</si>
  <si>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</si>
  <si>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</si>
  <si>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</si>
  <si>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</si>
  <si>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</si>
  <si>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</si>
  <si>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</si>
  <si>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</si>
  <si>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</si>
  <si>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</si>
  <si>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</si>
  <si>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</si>
  <si>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</si>
  <si>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</si>
  <si>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</si>
  <si>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</si>
  <si>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</si>
  <si>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</si>
  <si>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</si>
  <si>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</si>
  <si>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</si>
  <si>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</si>
  <si>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</si>
  <si>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</si>
  <si>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</si>
  <si>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</si>
  <si>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</si>
  <si>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</si>
  <si>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</si>
  <si>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</si>
  <si>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</si>
  <si>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</si>
  <si>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</si>
  <si>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</si>
  <si>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</si>
  <si>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</si>
  <si>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</si>
  <si>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</si>
  <si>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</si>
  <si>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</si>
  <si>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</si>
  <si>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</si>
  <si>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</si>
  <si>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</si>
  <si>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</si>
  <si>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</si>
  <si>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</si>
  <si>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</si>
  <si>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</si>
  <si>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</si>
  <si>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</si>
  <si>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</si>
  <si>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</si>
  <si>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</si>
  <si>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</si>
  <si>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</si>
  <si>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</si>
  <si>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</si>
  <si>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</si>
  <si>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</si>
  <si>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</si>
  <si>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</si>
  <si>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</si>
  <si>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</si>
  <si>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</si>
  <si>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</si>
  <si>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</si>
  <si>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</si>
  <si>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</si>
  <si>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</si>
  <si>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</si>
  <si>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</si>
  <si>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</si>
  <si>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</si>
  <si>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</si>
  <si>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</si>
  <si>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</si>
  <si>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</si>
  <si>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</si>
  <si>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</si>
  <si>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</si>
  <si>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</si>
  <si>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</si>
  <si>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</si>
  <si>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</si>
  <si>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</si>
  <si>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</si>
  <si>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</si>
  <si>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</si>
  <si>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</si>
  <si>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</si>
  <si>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</si>
  <si>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</si>
  <si>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</si>
  <si>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</si>
  <si>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</si>
  <si>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</si>
  <si>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</si>
  <si>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</si>
  <si>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</si>
  <si>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</si>
  <si>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</si>
  <si>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</si>
  <si>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</si>
  <si>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</si>
  <si>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</si>
  <si>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</si>
  <si>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</si>
  <si>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</si>
  <si>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</si>
  <si>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</si>
  <si>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</si>
  <si>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</si>
  <si>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</si>
  <si>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</si>
  <si>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</si>
  <si>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</si>
  <si>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</si>
  <si>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</si>
  <si>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</si>
  <si>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</si>
  <si>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</si>
  <si>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</si>
  <si>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</si>
  <si>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</si>
  <si>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</si>
  <si>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</si>
  <si>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</si>
  <si>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</si>
  <si>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</si>
  <si>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</si>
  <si>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</si>
  <si>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</si>
  <si>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</si>
  <si>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</si>
  <si>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</si>
  <si>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</si>
  <si>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</si>
  <si>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</si>
  <si>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</si>
  <si>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</si>
  <si>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</si>
  <si>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</si>
  <si>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</si>
  <si>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</si>
  <si>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</si>
  <si>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</si>
  <si>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</si>
  <si>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</si>
  <si>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</si>
  <si>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</si>
  <si>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Sistema para el Desarrollo Integral de Familia en el Municipio de León Guanajuato</t>
  </si>
  <si>
    <t>Al 31 de diciembre de 2025 y al 31 de marzo de 2026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</si>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</sst>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89472E89-97AA-4EA8-B655-75A81CD8B415}"/>
    <cellStyle name="Normal 2 2" xfId="1" xr:uid="{EE78EA45-3A49-4CE2-BD84-81B4D99659E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G82"/>
  <sheetViews>
    <sheetView showGridLines="0" tabSelected="1" zoomScale="75" zoomScaleNormal="75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7" x14ac:dyDescent="0.3">
      <c r="A1" s="130" t="s">
        <v>0</v>
      </c>
      <c r="B1" s="131"/>
      <c r="C1" s="131"/>
      <c r="D1" s="131"/>
      <c r="E1" s="131"/>
      <c r="F1" s="132"/>
    </row>
    <row r="2" spans="1:7" ht="15" customHeight="1" x14ac:dyDescent="0.3">
      <c r="A2" s="133" t="s">
        <v>553</v>
      </c>
      <c r="B2" s="134"/>
      <c r="C2" s="134"/>
      <c r="D2" s="134"/>
      <c r="E2" s="134"/>
      <c r="F2" s="135"/>
    </row>
    <row r="3" spans="1:7" ht="15" customHeight="1" x14ac:dyDescent="0.3">
      <c r="A3" s="136" t="s">
        <v>1</v>
      </c>
      <c r="B3" s="137"/>
      <c r="C3" s="137"/>
      <c r="D3" s="137"/>
      <c r="E3" s="137"/>
      <c r="F3" s="138"/>
    </row>
    <row r="4" spans="1:7" ht="12.9" customHeight="1" x14ac:dyDescent="0.3">
      <c r="A4" s="136" t="s">
        <v>554</v>
      </c>
      <c r="B4" s="137"/>
      <c r="C4" s="137"/>
      <c r="D4" s="137"/>
      <c r="E4" s="137"/>
      <c r="F4" s="138"/>
    </row>
    <row r="5" spans="1:7" ht="12.9" customHeight="1" x14ac:dyDescent="0.3">
      <c r="A5" s="139" t="s">
        <v>2</v>
      </c>
      <c r="B5" s="140"/>
      <c r="C5" s="140"/>
      <c r="D5" s="140"/>
      <c r="E5" s="140"/>
      <c r="F5" s="141"/>
    </row>
    <row r="6" spans="1:7" ht="41.4" customHeight="1" x14ac:dyDescent="0.3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7" ht="12.9" customHeight="1" x14ac:dyDescent="0.3">
      <c r="A7" s="37" t="s">
        <v>6</v>
      </c>
      <c r="B7" s="38"/>
      <c r="C7" s="38"/>
      <c r="D7" s="37" t="s">
        <v>7</v>
      </c>
      <c r="E7" s="38"/>
      <c r="F7" s="38"/>
    </row>
    <row r="8" spans="1:7" x14ac:dyDescent="0.3">
      <c r="A8" s="2" t="s">
        <v>8</v>
      </c>
      <c r="B8" s="39"/>
      <c r="C8" s="39"/>
      <c r="D8" s="2" t="s">
        <v>9</v>
      </c>
      <c r="E8" s="39"/>
      <c r="F8" s="39"/>
    </row>
    <row r="9" spans="1:7" x14ac:dyDescent="0.3">
      <c r="A9" s="40" t="s">
        <v>10</v>
      </c>
      <c r="B9" s="41">
        <f>+B10+B11+B12+B13+B14+B15+B16</f>
        <v>19080999.52</v>
      </c>
      <c r="C9" s="41">
        <v>16399178.520000001</v>
      </c>
      <c r="D9" s="40" t="s">
        <v>11</v>
      </c>
      <c r="E9" s="41">
        <f>+E10+E11+E12+E13+E14+E15+E16+E17+E18</f>
        <v>5499143.2400000002</v>
      </c>
      <c r="F9" s="41">
        <v>8729893.2800000012</v>
      </c>
    </row>
    <row r="10" spans="1:7" x14ac:dyDescent="0.3">
      <c r="A10" s="42" t="s">
        <v>12</v>
      </c>
      <c r="B10" s="41">
        <v>83304</v>
      </c>
      <c r="C10" s="41">
        <v>92171.72</v>
      </c>
      <c r="D10" s="42" t="s">
        <v>13</v>
      </c>
      <c r="E10" s="41">
        <v>23742.27</v>
      </c>
      <c r="F10" s="41">
        <v>18847.169999999998</v>
      </c>
    </row>
    <row r="11" spans="1:7" x14ac:dyDescent="0.3">
      <c r="A11" s="42" t="s">
        <v>14</v>
      </c>
      <c r="B11" s="41">
        <v>18997695.52</v>
      </c>
      <c r="C11" s="41">
        <v>16307006.800000001</v>
      </c>
      <c r="D11" s="42" t="s">
        <v>15</v>
      </c>
      <c r="E11" s="41">
        <v>1242006.8</v>
      </c>
      <c r="F11" s="41">
        <v>1123840.06</v>
      </c>
      <c r="G11" s="129"/>
    </row>
    <row r="12" spans="1:7" x14ac:dyDescent="0.3">
      <c r="A12" s="42" t="s">
        <v>16</v>
      </c>
      <c r="B12" s="41">
        <v>0</v>
      </c>
      <c r="C12" s="41">
        <v>0</v>
      </c>
      <c r="D12" s="42" t="s">
        <v>17</v>
      </c>
      <c r="E12" s="41">
        <v>0</v>
      </c>
      <c r="F12" s="41">
        <v>0</v>
      </c>
    </row>
    <row r="13" spans="1:7" x14ac:dyDescent="0.3">
      <c r="A13" s="42" t="s">
        <v>18</v>
      </c>
      <c r="B13" s="41">
        <v>0</v>
      </c>
      <c r="C13" s="41">
        <v>0</v>
      </c>
      <c r="D13" s="42" t="s">
        <v>19</v>
      </c>
      <c r="E13" s="41">
        <v>0</v>
      </c>
      <c r="F13" s="41">
        <v>0</v>
      </c>
    </row>
    <row r="14" spans="1:7" x14ac:dyDescent="0.3">
      <c r="A14" s="42" t="s">
        <v>20</v>
      </c>
      <c r="B14" s="41">
        <v>0</v>
      </c>
      <c r="C14" s="41">
        <v>0</v>
      </c>
      <c r="D14" s="42" t="s">
        <v>21</v>
      </c>
      <c r="E14" s="41">
        <v>0</v>
      </c>
      <c r="F14" s="41">
        <v>0</v>
      </c>
    </row>
    <row r="15" spans="1:7" x14ac:dyDescent="0.3">
      <c r="A15" s="42" t="s">
        <v>22</v>
      </c>
      <c r="B15" s="41">
        <v>0</v>
      </c>
      <c r="C15" s="41">
        <v>0</v>
      </c>
      <c r="D15" s="42" t="s">
        <v>23</v>
      </c>
      <c r="E15" s="41">
        <v>0</v>
      </c>
      <c r="F15" s="41">
        <v>0</v>
      </c>
    </row>
    <row r="16" spans="1:7" x14ac:dyDescent="0.3">
      <c r="A16" s="42" t="s">
        <v>24</v>
      </c>
      <c r="B16" s="41">
        <v>0</v>
      </c>
      <c r="C16" s="41">
        <v>0</v>
      </c>
      <c r="D16" s="42" t="s">
        <v>25</v>
      </c>
      <c r="E16" s="41">
        <v>3609288.37</v>
      </c>
      <c r="F16" s="41">
        <v>7326198.1500000004</v>
      </c>
    </row>
    <row r="17" spans="1:6" x14ac:dyDescent="0.3">
      <c r="A17" s="40" t="s">
        <v>26</v>
      </c>
      <c r="B17" s="41">
        <f>+B18+B19+B20+B21+B22+B23+B24</f>
        <v>17061808.850000001</v>
      </c>
      <c r="C17" s="41">
        <v>13391.369999999999</v>
      </c>
      <c r="D17" s="42" t="s">
        <v>27</v>
      </c>
      <c r="E17" s="41">
        <v>0</v>
      </c>
      <c r="F17" s="41">
        <v>0</v>
      </c>
    </row>
    <row r="18" spans="1:6" x14ac:dyDescent="0.3">
      <c r="A18" s="42" t="s">
        <v>28</v>
      </c>
      <c r="B18" s="41">
        <v>2313037.9300000002</v>
      </c>
      <c r="C18" s="41">
        <v>141.55000000000001</v>
      </c>
      <c r="D18" s="42" t="s">
        <v>29</v>
      </c>
      <c r="E18" s="41">
        <v>624105.80000000005</v>
      </c>
      <c r="F18" s="41">
        <v>261007.9</v>
      </c>
    </row>
    <row r="19" spans="1:6" x14ac:dyDescent="0.3">
      <c r="A19" s="42" t="s">
        <v>30</v>
      </c>
      <c r="B19" s="41">
        <v>4716.92</v>
      </c>
      <c r="C19" s="41">
        <v>10696.72</v>
      </c>
      <c r="D19" s="40" t="s">
        <v>31</v>
      </c>
      <c r="E19" s="41">
        <f>+E20+E21+E22</f>
        <v>0</v>
      </c>
      <c r="F19" s="41">
        <v>0</v>
      </c>
    </row>
    <row r="20" spans="1:6" x14ac:dyDescent="0.3">
      <c r="A20" s="42" t="s">
        <v>32</v>
      </c>
      <c r="B20" s="41">
        <v>1068</v>
      </c>
      <c r="C20" s="41">
        <v>2553.1</v>
      </c>
      <c r="D20" s="42" t="s">
        <v>33</v>
      </c>
      <c r="E20" s="41">
        <v>0</v>
      </c>
      <c r="F20" s="41">
        <v>0</v>
      </c>
    </row>
    <row r="21" spans="1:6" x14ac:dyDescent="0.3">
      <c r="A21" s="42" t="s">
        <v>34</v>
      </c>
      <c r="B21" s="41">
        <v>14742986</v>
      </c>
      <c r="C21" s="41">
        <v>0</v>
      </c>
      <c r="D21" s="42" t="s">
        <v>35</v>
      </c>
      <c r="E21" s="41">
        <v>0</v>
      </c>
      <c r="F21" s="41">
        <v>0</v>
      </c>
    </row>
    <row r="22" spans="1:6" x14ac:dyDescent="0.3">
      <c r="A22" s="42" t="s">
        <v>36</v>
      </c>
      <c r="B22" s="41">
        <v>0</v>
      </c>
      <c r="C22" s="41">
        <v>0</v>
      </c>
      <c r="D22" s="42" t="s">
        <v>37</v>
      </c>
      <c r="E22" s="41">
        <v>0</v>
      </c>
      <c r="F22" s="41">
        <v>0</v>
      </c>
    </row>
    <row r="23" spans="1:6" x14ac:dyDescent="0.3">
      <c r="A23" s="42" t="s">
        <v>38</v>
      </c>
      <c r="B23" s="41">
        <v>0</v>
      </c>
      <c r="C23" s="41">
        <v>0</v>
      </c>
      <c r="D23" s="40" t="s">
        <v>39</v>
      </c>
      <c r="E23" s="41">
        <f>+E24+E25</f>
        <v>0</v>
      </c>
      <c r="F23" s="41">
        <v>0</v>
      </c>
    </row>
    <row r="24" spans="1:6" x14ac:dyDescent="0.3">
      <c r="A24" s="42" t="s">
        <v>40</v>
      </c>
      <c r="B24" s="41">
        <v>0</v>
      </c>
      <c r="C24" s="41">
        <v>0</v>
      </c>
      <c r="D24" s="42" t="s">
        <v>41</v>
      </c>
      <c r="E24" s="41">
        <v>0</v>
      </c>
      <c r="F24" s="41">
        <v>0</v>
      </c>
    </row>
    <row r="25" spans="1:6" x14ac:dyDescent="0.3">
      <c r="A25" s="40" t="s">
        <v>42</v>
      </c>
      <c r="B25" s="41">
        <f>+B26+B27+B28+B29+B30</f>
        <v>0</v>
      </c>
      <c r="C25" s="41">
        <v>0</v>
      </c>
      <c r="D25" s="42" t="s">
        <v>43</v>
      </c>
      <c r="E25" s="41">
        <v>0</v>
      </c>
      <c r="F25" s="41">
        <v>0</v>
      </c>
    </row>
    <row r="26" spans="1:6" x14ac:dyDescent="0.3">
      <c r="A26" s="42" t="s">
        <v>44</v>
      </c>
      <c r="B26" s="41">
        <v>0</v>
      </c>
      <c r="C26" s="41">
        <v>0</v>
      </c>
      <c r="D26" s="40" t="s">
        <v>45</v>
      </c>
      <c r="E26" s="41">
        <v>0</v>
      </c>
      <c r="F26" s="41">
        <v>0</v>
      </c>
    </row>
    <row r="27" spans="1:6" x14ac:dyDescent="0.3">
      <c r="A27" s="42" t="s">
        <v>46</v>
      </c>
      <c r="B27" s="41">
        <v>0</v>
      </c>
      <c r="C27" s="41">
        <v>0</v>
      </c>
      <c r="D27" s="40" t="s">
        <v>47</v>
      </c>
      <c r="E27" s="41">
        <f>+E28+E29+E30</f>
        <v>0</v>
      </c>
      <c r="F27" s="41">
        <v>0</v>
      </c>
    </row>
    <row r="28" spans="1:6" x14ac:dyDescent="0.3">
      <c r="A28" s="42" t="s">
        <v>48</v>
      </c>
      <c r="B28" s="41">
        <v>0</v>
      </c>
      <c r="C28" s="41">
        <v>0</v>
      </c>
      <c r="D28" s="42" t="s">
        <v>49</v>
      </c>
      <c r="E28" s="41">
        <v>0</v>
      </c>
      <c r="F28" s="41">
        <v>0</v>
      </c>
    </row>
    <row r="29" spans="1:6" x14ac:dyDescent="0.3">
      <c r="A29" s="42" t="s">
        <v>50</v>
      </c>
      <c r="B29" s="41">
        <v>0</v>
      </c>
      <c r="C29" s="41">
        <v>0</v>
      </c>
      <c r="D29" s="42" t="s">
        <v>51</v>
      </c>
      <c r="E29" s="41">
        <v>0</v>
      </c>
      <c r="F29" s="41">
        <v>0</v>
      </c>
    </row>
    <row r="30" spans="1:6" x14ac:dyDescent="0.3">
      <c r="A30" s="42" t="s">
        <v>52</v>
      </c>
      <c r="B30" s="41">
        <v>0</v>
      </c>
      <c r="C30" s="41">
        <v>0</v>
      </c>
      <c r="D30" s="42" t="s">
        <v>53</v>
      </c>
      <c r="E30" s="41">
        <v>0</v>
      </c>
      <c r="F30" s="41">
        <v>0</v>
      </c>
    </row>
    <row r="31" spans="1:6" x14ac:dyDescent="0.3">
      <c r="A31" s="40" t="s">
        <v>54</v>
      </c>
      <c r="B31" s="41">
        <f>+B32+B33+B34+B35+B36</f>
        <v>0</v>
      </c>
      <c r="C31" s="41">
        <v>0</v>
      </c>
      <c r="D31" s="40" t="s">
        <v>55</v>
      </c>
      <c r="E31" s="41">
        <f>+E32+E33+E34+E35+E36+E37</f>
        <v>0</v>
      </c>
      <c r="F31" s="41">
        <v>0</v>
      </c>
    </row>
    <row r="32" spans="1:6" x14ac:dyDescent="0.3">
      <c r="A32" s="42" t="s">
        <v>56</v>
      </c>
      <c r="B32" s="41">
        <v>0</v>
      </c>
      <c r="C32" s="41">
        <v>0</v>
      </c>
      <c r="D32" s="42" t="s">
        <v>57</v>
      </c>
      <c r="E32" s="41">
        <v>0</v>
      </c>
      <c r="F32" s="41">
        <v>0</v>
      </c>
    </row>
    <row r="33" spans="1:6" ht="14.4" customHeight="1" x14ac:dyDescent="0.3">
      <c r="A33" s="42" t="s">
        <v>58</v>
      </c>
      <c r="B33" s="41">
        <v>0</v>
      </c>
      <c r="C33" s="41">
        <v>0</v>
      </c>
      <c r="D33" s="42" t="s">
        <v>59</v>
      </c>
      <c r="E33" s="41">
        <v>0</v>
      </c>
      <c r="F33" s="41">
        <v>0</v>
      </c>
    </row>
    <row r="34" spans="1:6" ht="14.4" customHeight="1" x14ac:dyDescent="0.3">
      <c r="A34" s="42" t="s">
        <v>60</v>
      </c>
      <c r="B34" s="41">
        <v>0</v>
      </c>
      <c r="C34" s="41">
        <v>0</v>
      </c>
      <c r="D34" s="42" t="s">
        <v>61</v>
      </c>
      <c r="E34" s="41">
        <v>0</v>
      </c>
      <c r="F34" s="41">
        <v>0</v>
      </c>
    </row>
    <row r="35" spans="1:6" ht="14.4" customHeight="1" x14ac:dyDescent="0.3">
      <c r="A35" s="42" t="s">
        <v>62</v>
      </c>
      <c r="B35" s="41">
        <v>0</v>
      </c>
      <c r="C35" s="41">
        <v>0</v>
      </c>
      <c r="D35" s="42" t="s">
        <v>63</v>
      </c>
      <c r="E35" s="41">
        <v>0</v>
      </c>
      <c r="F35" s="41">
        <v>0</v>
      </c>
    </row>
    <row r="36" spans="1:6" ht="14.4" customHeight="1" x14ac:dyDescent="0.3">
      <c r="A36" s="42" t="s">
        <v>64</v>
      </c>
      <c r="B36" s="41">
        <v>0</v>
      </c>
      <c r="C36" s="41">
        <v>0</v>
      </c>
      <c r="D36" s="42" t="s">
        <v>65</v>
      </c>
      <c r="E36" s="41">
        <v>0</v>
      </c>
      <c r="F36" s="41">
        <v>0</v>
      </c>
    </row>
    <row r="37" spans="1:6" ht="14.4" customHeight="1" x14ac:dyDescent="0.3">
      <c r="A37" s="40" t="s">
        <v>66</v>
      </c>
      <c r="B37" s="41">
        <v>33834</v>
      </c>
      <c r="C37" s="41">
        <v>33136</v>
      </c>
      <c r="D37" s="42" t="s">
        <v>67</v>
      </c>
      <c r="E37" s="41">
        <v>0</v>
      </c>
      <c r="F37" s="41">
        <v>0</v>
      </c>
    </row>
    <row r="38" spans="1:6" x14ac:dyDescent="0.3">
      <c r="A38" s="40" t="s">
        <v>68</v>
      </c>
      <c r="B38" s="41">
        <f>+B39+B40</f>
        <v>0</v>
      </c>
      <c r="C38" s="41">
        <v>0</v>
      </c>
      <c r="D38" s="40" t="s">
        <v>69</v>
      </c>
      <c r="E38" s="41">
        <f>+E39+E40+E41</f>
        <v>3074021.14</v>
      </c>
      <c r="F38" s="41">
        <v>392296.95</v>
      </c>
    </row>
    <row r="39" spans="1:6" x14ac:dyDescent="0.3">
      <c r="A39" s="42" t="s">
        <v>70</v>
      </c>
      <c r="B39" s="41">
        <v>0</v>
      </c>
      <c r="C39" s="41">
        <v>0</v>
      </c>
      <c r="D39" s="42" t="s">
        <v>71</v>
      </c>
      <c r="E39" s="41">
        <v>82401.37</v>
      </c>
      <c r="F39" s="41">
        <v>392296.95</v>
      </c>
    </row>
    <row r="40" spans="1:6" x14ac:dyDescent="0.3">
      <c r="A40" s="42" t="s">
        <v>72</v>
      </c>
      <c r="B40" s="41">
        <v>0</v>
      </c>
      <c r="C40" s="41">
        <v>0</v>
      </c>
      <c r="D40" s="42" t="s">
        <v>73</v>
      </c>
      <c r="E40" s="41">
        <v>0</v>
      </c>
      <c r="F40" s="41">
        <v>0</v>
      </c>
    </row>
    <row r="41" spans="1:6" x14ac:dyDescent="0.3">
      <c r="A41" s="40" t="s">
        <v>74</v>
      </c>
      <c r="B41" s="41">
        <f>+B42+B43+B44+B45</f>
        <v>0</v>
      </c>
      <c r="C41" s="41">
        <v>0</v>
      </c>
      <c r="D41" s="42" t="s">
        <v>75</v>
      </c>
      <c r="E41" s="41">
        <v>2991619.77</v>
      </c>
      <c r="F41" s="41">
        <v>0</v>
      </c>
    </row>
    <row r="42" spans="1:6" x14ac:dyDescent="0.3">
      <c r="A42" s="42" t="s">
        <v>76</v>
      </c>
      <c r="B42" s="41">
        <v>0</v>
      </c>
      <c r="C42" s="41">
        <v>0</v>
      </c>
      <c r="D42" s="40" t="s">
        <v>77</v>
      </c>
      <c r="E42" s="41">
        <f>+E43+E44+E45</f>
        <v>0</v>
      </c>
      <c r="F42" s="41">
        <v>0</v>
      </c>
    </row>
    <row r="43" spans="1:6" x14ac:dyDescent="0.3">
      <c r="A43" s="42" t="s">
        <v>78</v>
      </c>
      <c r="B43" s="41">
        <v>0</v>
      </c>
      <c r="C43" s="41">
        <v>0</v>
      </c>
      <c r="D43" s="42" t="s">
        <v>79</v>
      </c>
      <c r="E43" s="41">
        <v>0</v>
      </c>
      <c r="F43" s="41">
        <v>0</v>
      </c>
    </row>
    <row r="44" spans="1:6" x14ac:dyDescent="0.3">
      <c r="A44" s="42" t="s">
        <v>80</v>
      </c>
      <c r="B44" s="41">
        <v>0</v>
      </c>
      <c r="C44" s="41">
        <v>0</v>
      </c>
      <c r="D44" s="42" t="s">
        <v>81</v>
      </c>
      <c r="E44" s="41">
        <v>0</v>
      </c>
      <c r="F44" s="41">
        <v>0</v>
      </c>
    </row>
    <row r="45" spans="1:6" x14ac:dyDescent="0.3">
      <c r="A45" s="42" t="s">
        <v>82</v>
      </c>
      <c r="B45" s="41">
        <v>0</v>
      </c>
      <c r="C45" s="41">
        <v>0</v>
      </c>
      <c r="D45" s="42" t="s">
        <v>83</v>
      </c>
      <c r="E45" s="41">
        <v>0</v>
      </c>
      <c r="F45" s="41">
        <v>0</v>
      </c>
    </row>
    <row r="46" spans="1:6" x14ac:dyDescent="0.3">
      <c r="A46" s="39"/>
      <c r="B46" s="43"/>
      <c r="C46" s="43"/>
      <c r="D46" s="39"/>
      <c r="E46" s="43"/>
      <c r="F46" s="43"/>
    </row>
    <row r="47" spans="1:6" x14ac:dyDescent="0.3">
      <c r="A47" s="3" t="s">
        <v>84</v>
      </c>
      <c r="B47" s="4">
        <f>+B9+B17+B25+B31+B37+B38+B41</f>
        <v>36176642.370000005</v>
      </c>
      <c r="C47" s="4">
        <v>16445705.890000001</v>
      </c>
      <c r="D47" s="2" t="s">
        <v>85</v>
      </c>
      <c r="E47" s="4">
        <f>+E9+E19+E23+E27+E31+E38+E42</f>
        <v>8573164.3800000008</v>
      </c>
      <c r="F47" s="4">
        <v>9122190.2300000004</v>
      </c>
    </row>
    <row r="48" spans="1:6" x14ac:dyDescent="0.3">
      <c r="A48" s="39"/>
      <c r="B48" s="43"/>
      <c r="C48" s="43"/>
      <c r="D48" s="39"/>
      <c r="E48" s="43"/>
      <c r="F48" s="43"/>
    </row>
    <row r="49" spans="1:6" x14ac:dyDescent="0.3">
      <c r="A49" s="2" t="s">
        <v>86</v>
      </c>
      <c r="B49" s="43"/>
      <c r="C49" s="43"/>
      <c r="D49" s="2" t="s">
        <v>87</v>
      </c>
      <c r="E49" s="43"/>
      <c r="F49" s="43"/>
    </row>
    <row r="50" spans="1:6" x14ac:dyDescent="0.3">
      <c r="A50" s="40" t="s">
        <v>88</v>
      </c>
      <c r="B50" s="41">
        <v>0</v>
      </c>
      <c r="C50" s="41">
        <v>0</v>
      </c>
      <c r="D50" s="40" t="s">
        <v>89</v>
      </c>
      <c r="E50" s="41">
        <v>0</v>
      </c>
      <c r="F50" s="41">
        <v>0</v>
      </c>
    </row>
    <row r="51" spans="1:6" x14ac:dyDescent="0.3">
      <c r="A51" s="40" t="s">
        <v>90</v>
      </c>
      <c r="B51" s="41">
        <v>114263</v>
      </c>
      <c r="C51" s="41">
        <v>114263</v>
      </c>
      <c r="D51" s="40" t="s">
        <v>91</v>
      </c>
      <c r="E51" s="41">
        <v>0</v>
      </c>
      <c r="F51" s="41">
        <v>0</v>
      </c>
    </row>
    <row r="52" spans="1:6" x14ac:dyDescent="0.3">
      <c r="A52" s="40" t="s">
        <v>92</v>
      </c>
      <c r="B52" s="41">
        <v>255550389.66</v>
      </c>
      <c r="C52" s="41">
        <v>222480449.86000001</v>
      </c>
      <c r="D52" s="40" t="s">
        <v>93</v>
      </c>
      <c r="E52" s="41">
        <v>0</v>
      </c>
      <c r="F52" s="41">
        <v>0</v>
      </c>
    </row>
    <row r="53" spans="1:6" x14ac:dyDescent="0.3">
      <c r="A53" s="40" t="s">
        <v>94</v>
      </c>
      <c r="B53" s="41">
        <v>34225071.090000004</v>
      </c>
      <c r="C53" s="41">
        <v>32245470.09</v>
      </c>
      <c r="D53" s="40" t="s">
        <v>95</v>
      </c>
      <c r="E53" s="41">
        <v>0</v>
      </c>
      <c r="F53" s="41">
        <v>0</v>
      </c>
    </row>
    <row r="54" spans="1:6" x14ac:dyDescent="0.3">
      <c r="A54" s="40" t="s">
        <v>96</v>
      </c>
      <c r="B54" s="41">
        <v>0</v>
      </c>
      <c r="C54" s="41">
        <v>0</v>
      </c>
      <c r="D54" s="40" t="s">
        <v>97</v>
      </c>
      <c r="E54" s="41">
        <v>0</v>
      </c>
      <c r="F54" s="41">
        <v>0</v>
      </c>
    </row>
    <row r="55" spans="1:6" x14ac:dyDescent="0.3">
      <c r="A55" s="40" t="s">
        <v>98</v>
      </c>
      <c r="B55" s="41">
        <v>-56293523.57</v>
      </c>
      <c r="C55" s="41">
        <v>-54154523.43</v>
      </c>
      <c r="D55" s="44" t="s">
        <v>99</v>
      </c>
      <c r="E55" s="41">
        <v>0</v>
      </c>
      <c r="F55" s="41">
        <v>0</v>
      </c>
    </row>
    <row r="56" spans="1:6" x14ac:dyDescent="0.3">
      <c r="A56" s="40" t="s">
        <v>100</v>
      </c>
      <c r="B56" s="41">
        <v>0</v>
      </c>
      <c r="C56" s="41">
        <v>0</v>
      </c>
      <c r="D56" s="39"/>
      <c r="E56" s="43"/>
      <c r="F56" s="43"/>
    </row>
    <row r="57" spans="1:6" x14ac:dyDescent="0.3">
      <c r="A57" s="40" t="s">
        <v>101</v>
      </c>
      <c r="B57" s="41">
        <v>0</v>
      </c>
      <c r="C57" s="41">
        <v>0</v>
      </c>
      <c r="D57" s="2" t="s">
        <v>102</v>
      </c>
      <c r="E57" s="4">
        <f>+E50+E51+E52+E53+E54+E55</f>
        <v>0</v>
      </c>
      <c r="F57" s="4">
        <v>0</v>
      </c>
    </row>
    <row r="58" spans="1:6" x14ac:dyDescent="0.3">
      <c r="A58" s="40" t="s">
        <v>103</v>
      </c>
      <c r="B58" s="41">
        <v>16697850.98</v>
      </c>
      <c r="C58" s="41">
        <v>16697850.98</v>
      </c>
      <c r="D58" s="39"/>
      <c r="E58" s="43"/>
      <c r="F58" s="43"/>
    </row>
    <row r="59" spans="1:6" x14ac:dyDescent="0.3">
      <c r="A59" s="39"/>
      <c r="B59" s="43"/>
      <c r="C59" s="43"/>
      <c r="D59" s="2" t="s">
        <v>104</v>
      </c>
      <c r="E59" s="4">
        <f>+E47+E57</f>
        <v>8573164.3800000008</v>
      </c>
      <c r="F59" s="4">
        <v>9122190.2300000004</v>
      </c>
    </row>
    <row r="60" spans="1:6" x14ac:dyDescent="0.3">
      <c r="A60" s="3" t="s">
        <v>105</v>
      </c>
      <c r="B60" s="4">
        <f>+B50+B51+B52+B53+B54+B55+B56+B57+B58</f>
        <v>250294051.16</v>
      </c>
      <c r="C60" s="4">
        <v>217383510.5</v>
      </c>
      <c r="D60" s="39"/>
      <c r="E60" s="43"/>
      <c r="F60" s="43"/>
    </row>
    <row r="61" spans="1:6" x14ac:dyDescent="0.3">
      <c r="A61" s="39"/>
      <c r="B61" s="43"/>
      <c r="C61" s="43"/>
      <c r="D61" s="45" t="s">
        <v>106</v>
      </c>
      <c r="E61" s="43"/>
      <c r="F61" s="43"/>
    </row>
    <row r="62" spans="1:6" x14ac:dyDescent="0.3">
      <c r="A62" s="3" t="s">
        <v>107</v>
      </c>
      <c r="B62" s="4">
        <f>+B47+B60</f>
        <v>286470693.52999997</v>
      </c>
      <c r="C62" s="4">
        <v>233829216.38999999</v>
      </c>
      <c r="D62" s="39"/>
      <c r="E62" s="43"/>
      <c r="F62" s="43"/>
    </row>
    <row r="63" spans="1:6" x14ac:dyDescent="0.3">
      <c r="A63" s="39"/>
      <c r="B63" s="39"/>
      <c r="C63" s="39"/>
      <c r="D63" s="46" t="s">
        <v>108</v>
      </c>
      <c r="E63" s="41">
        <f>+E64+E65+E66</f>
        <v>182238752.95999998</v>
      </c>
      <c r="F63" s="41">
        <v>149168812.16</v>
      </c>
    </row>
    <row r="64" spans="1:6" x14ac:dyDescent="0.3">
      <c r="A64" s="39"/>
      <c r="B64" s="39"/>
      <c r="C64" s="39"/>
      <c r="D64" s="40" t="s">
        <v>109</v>
      </c>
      <c r="E64" s="41">
        <v>79700086</v>
      </c>
      <c r="F64" s="41">
        <v>79700086</v>
      </c>
    </row>
    <row r="65" spans="1:6" x14ac:dyDescent="0.3">
      <c r="A65" s="39"/>
      <c r="B65" s="39"/>
      <c r="C65" s="39"/>
      <c r="D65" s="44" t="s">
        <v>110</v>
      </c>
      <c r="E65" s="41">
        <v>102538666.95999999</v>
      </c>
      <c r="F65" s="41">
        <v>69468726.159999996</v>
      </c>
    </row>
    <row r="66" spans="1:6" x14ac:dyDescent="0.3">
      <c r="A66" s="39"/>
      <c r="B66" s="39"/>
      <c r="C66" s="39"/>
      <c r="D66" s="40" t="s">
        <v>111</v>
      </c>
      <c r="E66" s="41">
        <v>0</v>
      </c>
      <c r="F66" s="41">
        <v>0</v>
      </c>
    </row>
    <row r="67" spans="1:6" x14ac:dyDescent="0.3">
      <c r="A67" s="39"/>
      <c r="B67" s="39"/>
      <c r="C67" s="39"/>
      <c r="D67" s="39"/>
      <c r="E67" s="43"/>
      <c r="F67" s="43"/>
    </row>
    <row r="68" spans="1:6" x14ac:dyDescent="0.3">
      <c r="A68" s="39"/>
      <c r="B68" s="39"/>
      <c r="C68" s="39"/>
      <c r="D68" s="46" t="s">
        <v>112</v>
      </c>
      <c r="E68" s="41">
        <f>+E69+E70+E71+E72+E73</f>
        <v>95658776.190000013</v>
      </c>
      <c r="F68" s="41">
        <v>75538214</v>
      </c>
    </row>
    <row r="69" spans="1:6" x14ac:dyDescent="0.3">
      <c r="A69" s="47"/>
      <c r="B69" s="39"/>
      <c r="C69" s="39"/>
      <c r="D69" s="40" t="s">
        <v>113</v>
      </c>
      <c r="E69" s="41">
        <v>20120562.190000001</v>
      </c>
      <c r="F69" s="41">
        <v>-3312767.79</v>
      </c>
    </row>
    <row r="70" spans="1:6" x14ac:dyDescent="0.3">
      <c r="A70" s="47"/>
      <c r="B70" s="39"/>
      <c r="C70" s="39"/>
      <c r="D70" s="40" t="s">
        <v>114</v>
      </c>
      <c r="E70" s="41">
        <v>-11423423.539999999</v>
      </c>
      <c r="F70" s="41">
        <v>-8110655.75</v>
      </c>
    </row>
    <row r="71" spans="1:6" x14ac:dyDescent="0.3">
      <c r="A71" s="47"/>
      <c r="B71" s="39"/>
      <c r="C71" s="39"/>
      <c r="D71" s="40" t="s">
        <v>115</v>
      </c>
      <c r="E71" s="41">
        <v>86961637.540000007</v>
      </c>
      <c r="F71" s="41">
        <v>86961637.540000007</v>
      </c>
    </row>
    <row r="72" spans="1:6" x14ac:dyDescent="0.3">
      <c r="A72" s="47"/>
      <c r="B72" s="39"/>
      <c r="C72" s="39"/>
      <c r="D72" s="40" t="s">
        <v>116</v>
      </c>
      <c r="E72" s="41">
        <v>0</v>
      </c>
      <c r="F72" s="41">
        <v>0</v>
      </c>
    </row>
    <row r="73" spans="1:6" x14ac:dyDescent="0.3">
      <c r="A73" s="47"/>
      <c r="B73" s="39"/>
      <c r="C73" s="39"/>
      <c r="D73" s="40" t="s">
        <v>117</v>
      </c>
      <c r="E73" s="41">
        <v>0</v>
      </c>
      <c r="F73" s="41">
        <v>0</v>
      </c>
    </row>
    <row r="74" spans="1:6" x14ac:dyDescent="0.3">
      <c r="A74" s="47"/>
      <c r="B74" s="39"/>
      <c r="C74" s="39"/>
      <c r="D74" s="39"/>
      <c r="E74" s="43"/>
      <c r="F74" s="43"/>
    </row>
    <row r="75" spans="1:6" x14ac:dyDescent="0.3">
      <c r="A75" s="47"/>
      <c r="B75" s="39"/>
      <c r="C75" s="39"/>
      <c r="D75" s="46" t="s">
        <v>118</v>
      </c>
      <c r="E75" s="41">
        <f>+E76+E77</f>
        <v>0</v>
      </c>
      <c r="F75" s="41">
        <v>0</v>
      </c>
    </row>
    <row r="76" spans="1:6" x14ac:dyDescent="0.3">
      <c r="A76" s="47"/>
      <c r="B76" s="39"/>
      <c r="C76" s="39"/>
      <c r="D76" s="40" t="s">
        <v>119</v>
      </c>
      <c r="E76" s="41">
        <v>0</v>
      </c>
      <c r="F76" s="41">
        <v>0</v>
      </c>
    </row>
    <row r="77" spans="1:6" x14ac:dyDescent="0.3">
      <c r="A77" s="47"/>
      <c r="B77" s="39"/>
      <c r="C77" s="39"/>
      <c r="D77" s="40" t="s">
        <v>120</v>
      </c>
      <c r="E77" s="41">
        <v>0</v>
      </c>
      <c r="F77" s="41">
        <v>0</v>
      </c>
    </row>
    <row r="78" spans="1:6" x14ac:dyDescent="0.3">
      <c r="A78" s="47"/>
      <c r="B78" s="39"/>
      <c r="C78" s="39"/>
      <c r="D78" s="39"/>
      <c r="E78" s="43"/>
      <c r="F78" s="43"/>
    </row>
    <row r="79" spans="1:6" x14ac:dyDescent="0.3">
      <c r="A79" s="47"/>
      <c r="B79" s="39"/>
      <c r="C79" s="39"/>
      <c r="D79" s="2" t="s">
        <v>121</v>
      </c>
      <c r="E79" s="4">
        <f>+E63+E68+E75</f>
        <v>277897529.14999998</v>
      </c>
      <c r="F79" s="4">
        <v>224707026.16</v>
      </c>
    </row>
    <row r="80" spans="1:6" x14ac:dyDescent="0.3">
      <c r="A80" s="47"/>
      <c r="B80" s="39"/>
      <c r="C80" s="39"/>
      <c r="D80" s="39"/>
      <c r="E80" s="43"/>
      <c r="F80" s="43"/>
    </row>
    <row r="81" spans="1:6" x14ac:dyDescent="0.3">
      <c r="A81" s="47"/>
      <c r="B81" s="39"/>
      <c r="C81" s="39"/>
      <c r="D81" s="2" t="s">
        <v>122</v>
      </c>
      <c r="E81" s="4">
        <f>+E59+E79</f>
        <v>286470693.52999997</v>
      </c>
      <c r="F81" s="4">
        <v>233829216.38999999</v>
      </c>
    </row>
    <row r="82" spans="1:6" x14ac:dyDescent="0.3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9:C62 E9:F45 E50:F81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  <ignoredErrors>
    <ignoredError sqref="B9 B17 B25 B31 B38 B41 B47 B60:B62 E8:E9 E12:E15 E17 E19:E38 E40 E42:E63 E66:E68 E72:E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48" t="s">
        <v>445</v>
      </c>
      <c r="B1" s="131"/>
      <c r="C1" s="131"/>
      <c r="D1" s="131"/>
      <c r="E1" s="131"/>
      <c r="F1" s="131"/>
      <c r="G1" s="132"/>
    </row>
    <row r="2" spans="1:7" x14ac:dyDescent="0.3">
      <c r="A2" s="133" t="str">
        <f>'Formato 1'!A2</f>
        <v>Sistema para el Desarrollo Integral de Familia en el Municipio de León Guanajuato</v>
      </c>
      <c r="B2" s="134"/>
      <c r="C2" s="134"/>
      <c r="D2" s="134"/>
      <c r="E2" s="134"/>
      <c r="F2" s="134"/>
      <c r="G2" s="135"/>
    </row>
    <row r="3" spans="1:7" x14ac:dyDescent="0.3">
      <c r="A3" s="136" t="s">
        <v>446</v>
      </c>
      <c r="B3" s="137"/>
      <c r="C3" s="137"/>
      <c r="D3" s="137"/>
      <c r="E3" s="137"/>
      <c r="F3" s="137"/>
      <c r="G3" s="138"/>
    </row>
    <row r="4" spans="1:7" x14ac:dyDescent="0.3">
      <c r="A4" s="136" t="s">
        <v>2</v>
      </c>
      <c r="B4" s="137"/>
      <c r="C4" s="137"/>
      <c r="D4" s="137"/>
      <c r="E4" s="137"/>
      <c r="F4" s="137"/>
      <c r="G4" s="138"/>
    </row>
    <row r="5" spans="1:7" x14ac:dyDescent="0.3">
      <c r="A5" s="139" t="s">
        <v>447</v>
      </c>
      <c r="B5" s="140"/>
      <c r="C5" s="140"/>
      <c r="D5" s="140"/>
      <c r="E5" s="140"/>
      <c r="F5" s="140"/>
      <c r="G5" s="141"/>
    </row>
    <row r="6" spans="1:7" x14ac:dyDescent="0.3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3">
      <c r="A7" s="25" t="s">
        <v>448</v>
      </c>
      <c r="B7" s="102">
        <f>B14+B17</f>
        <v>197879388</v>
      </c>
      <c r="C7" s="102">
        <f t="shared" ref="C7:G7" si="1">C14+C17</f>
        <v>205794563.52000001</v>
      </c>
      <c r="D7" s="102">
        <f t="shared" si="1"/>
        <v>214026346.06080002</v>
      </c>
      <c r="E7" s="102">
        <f t="shared" si="1"/>
        <v>222587399.90323204</v>
      </c>
      <c r="F7" s="102">
        <f t="shared" si="1"/>
        <v>231490895.89936131</v>
      </c>
      <c r="G7" s="102">
        <f t="shared" si="1"/>
        <v>240750531.7353358</v>
      </c>
    </row>
    <row r="8" spans="1:7" x14ac:dyDescent="0.3">
      <c r="A8" s="51" t="s">
        <v>449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3">
      <c r="A9" s="51" t="s">
        <v>450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3">
      <c r="A10" s="51" t="s">
        <v>451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3">
      <c r="A11" s="51" t="s">
        <v>452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3">
      <c r="A12" s="51" t="s">
        <v>453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">
      <c r="A13" s="51" t="s">
        <v>454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">
      <c r="A14" s="52" t="s">
        <v>455</v>
      </c>
      <c r="B14" s="58">
        <v>13768875</v>
      </c>
      <c r="C14" s="58">
        <f>B14*1.04</f>
        <v>14319630</v>
      </c>
      <c r="D14" s="58">
        <f>C14*1.04</f>
        <v>14892415.200000001</v>
      </c>
      <c r="E14" s="58">
        <f>D14*1.04</f>
        <v>15488111.808000002</v>
      </c>
      <c r="F14" s="58">
        <f>E14*1.04</f>
        <v>16107636.280320002</v>
      </c>
      <c r="G14" s="58">
        <f>F14*1.04</f>
        <v>16751941.731532803</v>
      </c>
    </row>
    <row r="15" spans="1:7" x14ac:dyDescent="0.3">
      <c r="A15" s="51" t="s">
        <v>456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1" t="s">
        <v>457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3">
      <c r="A17" s="51" t="s">
        <v>458</v>
      </c>
      <c r="B17" s="58">
        <v>184110513</v>
      </c>
      <c r="C17" s="58">
        <f>B17*1.04</f>
        <v>191474933.52000001</v>
      </c>
      <c r="D17" s="58">
        <f>C17*1.04</f>
        <v>199133930.86080003</v>
      </c>
      <c r="E17" s="58">
        <f>D17*1.04</f>
        <v>207099288.09523204</v>
      </c>
      <c r="F17" s="58">
        <f>E17*1.04</f>
        <v>215383259.61904132</v>
      </c>
      <c r="G17" s="58">
        <f>F17*1.04</f>
        <v>223998590.00380298</v>
      </c>
    </row>
    <row r="18" spans="1:7" x14ac:dyDescent="0.3">
      <c r="A18" s="51" t="s">
        <v>459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3">
      <c r="A19" s="75" t="s">
        <v>460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3">
      <c r="A20" s="51" t="s">
        <v>461</v>
      </c>
      <c r="B20" s="58"/>
      <c r="C20" s="58"/>
      <c r="D20" s="58"/>
      <c r="E20" s="58"/>
      <c r="F20" s="58"/>
      <c r="G20" s="58"/>
    </row>
    <row r="21" spans="1:7" x14ac:dyDescent="0.3">
      <c r="A21" s="3" t="s">
        <v>462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3">
      <c r="A22" s="51" t="s">
        <v>463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1" t="s">
        <v>464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1" t="s">
        <v>465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28.8" x14ac:dyDescent="0.3">
      <c r="A25" s="52" t="s">
        <v>466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52" t="s">
        <v>467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60" t="s">
        <v>461</v>
      </c>
      <c r="B27" s="59"/>
      <c r="C27" s="59"/>
      <c r="D27" s="59"/>
      <c r="E27" s="59"/>
      <c r="F27" s="59"/>
      <c r="G27" s="59"/>
    </row>
    <row r="28" spans="1:7" x14ac:dyDescent="0.3">
      <c r="A28" s="3" t="s">
        <v>468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3">
      <c r="A29" s="51" t="s">
        <v>469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3">
      <c r="A30" s="39" t="s">
        <v>461</v>
      </c>
      <c r="B30" s="61"/>
      <c r="C30" s="61"/>
      <c r="D30" s="61"/>
      <c r="E30" s="61"/>
      <c r="F30" s="61"/>
      <c r="G30" s="61"/>
    </row>
    <row r="31" spans="1:7" ht="14.4" customHeight="1" x14ac:dyDescent="0.3">
      <c r="A31" s="3" t="s">
        <v>470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</row>
    <row r="32" spans="1:7" ht="14.4" customHeight="1" x14ac:dyDescent="0.3">
      <c r="A32" s="39"/>
      <c r="B32" s="105"/>
      <c r="C32" s="105"/>
      <c r="D32" s="105"/>
      <c r="E32" s="105"/>
      <c r="F32" s="105"/>
      <c r="G32" s="105"/>
    </row>
    <row r="33" spans="1:7" x14ac:dyDescent="0.3">
      <c r="A33" s="108" t="s">
        <v>292</v>
      </c>
      <c r="B33" s="47"/>
      <c r="C33" s="47"/>
      <c r="D33" s="47"/>
      <c r="E33" s="47"/>
      <c r="F33" s="47"/>
      <c r="G33" s="47"/>
    </row>
    <row r="34" spans="1:7" ht="28.8" x14ac:dyDescent="0.3">
      <c r="A34" s="106" t="s">
        <v>471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28.8" x14ac:dyDescent="0.3">
      <c r="A35" s="106" t="s">
        <v>294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3">
      <c r="A36" s="108" t="s">
        <v>472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3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1 B7:G7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48" t="s">
        <v>473</v>
      </c>
      <c r="B1" s="131"/>
      <c r="C1" s="131"/>
      <c r="D1" s="131"/>
      <c r="E1" s="131"/>
      <c r="F1" s="131"/>
      <c r="G1" s="132"/>
    </row>
    <row r="2" spans="1:7" x14ac:dyDescent="0.3">
      <c r="A2" s="133" t="str">
        <f>'Formato 1'!A2</f>
        <v>Sistema para el Desarrollo Integral de Familia en el Municipio de León Guanajuato</v>
      </c>
      <c r="B2" s="134"/>
      <c r="C2" s="134"/>
      <c r="D2" s="134"/>
      <c r="E2" s="134"/>
      <c r="F2" s="134"/>
      <c r="G2" s="135"/>
    </row>
    <row r="3" spans="1:7" x14ac:dyDescent="0.3">
      <c r="A3" s="136" t="s">
        <v>474</v>
      </c>
      <c r="B3" s="137"/>
      <c r="C3" s="137"/>
      <c r="D3" s="137"/>
      <c r="E3" s="137"/>
      <c r="F3" s="137"/>
      <c r="G3" s="138"/>
    </row>
    <row r="4" spans="1:7" x14ac:dyDescent="0.3">
      <c r="A4" s="136" t="s">
        <v>2</v>
      </c>
      <c r="B4" s="137"/>
      <c r="C4" s="137"/>
      <c r="D4" s="137"/>
      <c r="E4" s="137"/>
      <c r="F4" s="137"/>
      <c r="G4" s="138"/>
    </row>
    <row r="5" spans="1:7" x14ac:dyDescent="0.3">
      <c r="A5" s="139" t="s">
        <v>447</v>
      </c>
      <c r="B5" s="140"/>
      <c r="C5" s="140"/>
      <c r="D5" s="140"/>
      <c r="E5" s="140"/>
      <c r="F5" s="140"/>
      <c r="G5" s="141"/>
    </row>
    <row r="6" spans="1:7" x14ac:dyDescent="0.3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3">
      <c r="A7" s="25" t="s">
        <v>475</v>
      </c>
      <c r="B7" s="102">
        <f>B8+B9+B10+B11+B12</f>
        <v>197879388.49000001</v>
      </c>
      <c r="C7" s="102">
        <f t="shared" ref="C7:G7" si="1">C8+C9+C10+C11+C12</f>
        <v>205794564.02960002</v>
      </c>
      <c r="D7" s="102">
        <f t="shared" si="1"/>
        <v>214026346.59078401</v>
      </c>
      <c r="E7" s="102">
        <f t="shared" si="1"/>
        <v>222587400.45441538</v>
      </c>
      <c r="F7" s="102">
        <f t="shared" si="1"/>
        <v>231490896.472592</v>
      </c>
      <c r="G7" s="102">
        <f t="shared" si="1"/>
        <v>240750532.3314957</v>
      </c>
    </row>
    <row r="8" spans="1:7" x14ac:dyDescent="0.3">
      <c r="A8" s="51" t="s">
        <v>476</v>
      </c>
      <c r="B8" s="58">
        <v>145005986.47</v>
      </c>
      <c r="C8" s="58">
        <f>B8*1.04</f>
        <v>150806225.92880002</v>
      </c>
      <c r="D8" s="58">
        <f>C8*1.04</f>
        <v>156838474.96595201</v>
      </c>
      <c r="E8" s="58">
        <f>D8*1.04</f>
        <v>163112013.9645901</v>
      </c>
      <c r="F8" s="58">
        <f>E8*1.04</f>
        <v>169636494.52317372</v>
      </c>
      <c r="G8" s="58">
        <f>F8*1.04</f>
        <v>176421954.30410066</v>
      </c>
    </row>
    <row r="9" spans="1:7" ht="15.75" customHeight="1" x14ac:dyDescent="0.3">
      <c r="A9" s="51" t="s">
        <v>477</v>
      </c>
      <c r="B9" s="58">
        <v>15858315.000000002</v>
      </c>
      <c r="C9" s="58">
        <f t="shared" ref="C9:D12" si="2">B9*1.04</f>
        <v>16492647.600000003</v>
      </c>
      <c r="D9" s="58">
        <f t="shared" si="2"/>
        <v>17152353.504000004</v>
      </c>
      <c r="E9" s="58">
        <f t="shared" ref="E9:G9" si="3">D9*1.04</f>
        <v>17838447.644160006</v>
      </c>
      <c r="F9" s="58">
        <f t="shared" si="3"/>
        <v>18551985.549926408</v>
      </c>
      <c r="G9" s="58">
        <f t="shared" si="3"/>
        <v>19294064.971923463</v>
      </c>
    </row>
    <row r="10" spans="1:7" x14ac:dyDescent="0.3">
      <c r="A10" s="51" t="s">
        <v>478</v>
      </c>
      <c r="B10" s="58">
        <v>25301988.439999998</v>
      </c>
      <c r="C10" s="58">
        <f t="shared" si="2"/>
        <v>26314067.977599997</v>
      </c>
      <c r="D10" s="58">
        <f t="shared" si="2"/>
        <v>27366630.696703997</v>
      </c>
      <c r="E10" s="58">
        <f t="shared" ref="E10:G10" si="4">D10*1.04</f>
        <v>28461295.924572159</v>
      </c>
      <c r="F10" s="58">
        <f t="shared" si="4"/>
        <v>29599747.761555046</v>
      </c>
      <c r="G10" s="58">
        <f t="shared" si="4"/>
        <v>30783737.67201725</v>
      </c>
    </row>
    <row r="11" spans="1:7" x14ac:dyDescent="0.3">
      <c r="A11" s="51" t="s">
        <v>479</v>
      </c>
      <c r="B11" s="58">
        <v>11493433.580000002</v>
      </c>
      <c r="C11" s="58">
        <f t="shared" si="2"/>
        <v>11953170.923200002</v>
      </c>
      <c r="D11" s="58">
        <f t="shared" si="2"/>
        <v>12431297.760128003</v>
      </c>
      <c r="E11" s="58">
        <f t="shared" ref="E11:G11" si="5">D11*1.04</f>
        <v>12928549.670533122</v>
      </c>
      <c r="F11" s="58">
        <f t="shared" si="5"/>
        <v>13445691.657354448</v>
      </c>
      <c r="G11" s="58">
        <f t="shared" si="5"/>
        <v>13983519.323648626</v>
      </c>
    </row>
    <row r="12" spans="1:7" x14ac:dyDescent="0.3">
      <c r="A12" s="51" t="s">
        <v>480</v>
      </c>
      <c r="B12" s="58">
        <v>219665</v>
      </c>
      <c r="C12" s="58">
        <f t="shared" si="2"/>
        <v>228451.6</v>
      </c>
      <c r="D12" s="58">
        <f t="shared" si="2"/>
        <v>237589.66400000002</v>
      </c>
      <c r="E12" s="58">
        <f t="shared" ref="E12:G12" si="6">D12*1.04</f>
        <v>247093.25056000001</v>
      </c>
      <c r="F12" s="58">
        <f t="shared" si="6"/>
        <v>256976.98058240002</v>
      </c>
      <c r="G12" s="58">
        <f t="shared" si="6"/>
        <v>267256.05980569602</v>
      </c>
    </row>
    <row r="13" spans="1:7" x14ac:dyDescent="0.3">
      <c r="A13" s="51" t="s">
        <v>481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">
      <c r="A14" s="52" t="s">
        <v>482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">
      <c r="A15" s="51" t="s">
        <v>483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1" t="s">
        <v>484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3">
      <c r="A17" s="51"/>
      <c r="B17" s="58"/>
      <c r="C17" s="58"/>
      <c r="D17" s="58"/>
      <c r="E17" s="58"/>
      <c r="F17" s="58"/>
      <c r="G17" s="58"/>
    </row>
    <row r="18" spans="1:7" x14ac:dyDescent="0.3">
      <c r="A18" s="3" t="s">
        <v>485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3">
      <c r="A19" s="51" t="s">
        <v>476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">
      <c r="A20" s="51" t="s">
        <v>477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3">
      <c r="A21" s="51" t="s">
        <v>478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">
      <c r="A22" s="51" t="s">
        <v>479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2" t="s">
        <v>480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2" t="s">
        <v>481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52" t="s">
        <v>482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52" t="s">
        <v>486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52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3">
      <c r="A28" s="39" t="s">
        <v>461</v>
      </c>
      <c r="B28" s="61"/>
      <c r="C28" s="61"/>
      <c r="D28" s="61"/>
      <c r="E28" s="61"/>
      <c r="F28" s="61"/>
      <c r="G28" s="61"/>
    </row>
    <row r="29" spans="1:7" ht="14.4" customHeight="1" x14ac:dyDescent="0.3">
      <c r="A29" s="3" t="s">
        <v>487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</row>
    <row r="30" spans="1:7" x14ac:dyDescent="0.3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G29 B7:G7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zoomScale="80" zoomScaleNormal="80" workbookViewId="0">
      <selection sqref="A1:G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48" t="s">
        <v>488</v>
      </c>
      <c r="B1" s="131"/>
      <c r="C1" s="131"/>
      <c r="D1" s="131"/>
      <c r="E1" s="131"/>
      <c r="F1" s="131"/>
      <c r="G1" s="132"/>
    </row>
    <row r="2" spans="1:7" x14ac:dyDescent="0.3">
      <c r="A2" s="133" t="str">
        <f>'Formato 1'!A2</f>
        <v>Sistema para el Desarrollo Integral de Familia en el Municipio de León Guanajuato</v>
      </c>
      <c r="B2" s="134"/>
      <c r="C2" s="134"/>
      <c r="D2" s="134"/>
      <c r="E2" s="134"/>
      <c r="F2" s="134"/>
      <c r="G2" s="135"/>
    </row>
    <row r="3" spans="1:7" x14ac:dyDescent="0.3">
      <c r="A3" s="136" t="s">
        <v>489</v>
      </c>
      <c r="B3" s="137"/>
      <c r="C3" s="137"/>
      <c r="D3" s="137"/>
      <c r="E3" s="137"/>
      <c r="F3" s="137"/>
      <c r="G3" s="138"/>
    </row>
    <row r="4" spans="1:7" x14ac:dyDescent="0.3">
      <c r="A4" s="136" t="s">
        <v>2</v>
      </c>
      <c r="B4" s="137"/>
      <c r="C4" s="137"/>
      <c r="D4" s="137"/>
      <c r="E4" s="137"/>
      <c r="F4" s="137"/>
      <c r="G4" s="138"/>
    </row>
    <row r="5" spans="1:7" x14ac:dyDescent="0.3">
      <c r="A5" s="103" t="s">
        <v>5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 x14ac:dyDescent="0.3">
      <c r="A6" s="25" t="s">
        <v>496</v>
      </c>
      <c r="B6" s="102">
        <f>SUM(B7:B18)</f>
        <v>130580592.00999999</v>
      </c>
      <c r="C6" s="102">
        <f t="shared" ref="C6:G6" si="0">SUM(C7:C18)</f>
        <v>141304569.13</v>
      </c>
      <c r="D6" s="102">
        <f t="shared" si="0"/>
        <v>164546676.63999999</v>
      </c>
      <c r="E6" s="102">
        <f t="shared" si="0"/>
        <v>198350763.78</v>
      </c>
      <c r="F6" s="102">
        <f t="shared" si="0"/>
        <v>206441464.53</v>
      </c>
      <c r="G6" s="102">
        <f t="shared" si="0"/>
        <v>197777349.67999998</v>
      </c>
    </row>
    <row r="7" spans="1:7" x14ac:dyDescent="0.3">
      <c r="A7" s="51" t="s">
        <v>449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3">
      <c r="A8" s="51" t="s">
        <v>450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3">
      <c r="A9" s="51" t="s">
        <v>451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3">
      <c r="A10" s="51" t="s">
        <v>452</v>
      </c>
      <c r="B10" s="58">
        <v>2270841</v>
      </c>
      <c r="C10" s="58">
        <v>3421483.5</v>
      </c>
      <c r="D10" s="58">
        <v>5250542.59</v>
      </c>
      <c r="E10" s="58">
        <v>5693067</v>
      </c>
      <c r="F10" s="58">
        <v>0</v>
      </c>
      <c r="G10" s="58">
        <v>0</v>
      </c>
    </row>
    <row r="11" spans="1:7" x14ac:dyDescent="0.3">
      <c r="A11" s="51" t="s">
        <v>453</v>
      </c>
      <c r="B11" s="58">
        <v>3690476</v>
      </c>
      <c r="C11" s="58">
        <v>6141477.5300000003</v>
      </c>
      <c r="D11" s="58">
        <v>9028628.1999999993</v>
      </c>
      <c r="E11" s="58">
        <v>10235661.57</v>
      </c>
      <c r="F11" s="58">
        <v>10096769.050000001</v>
      </c>
      <c r="G11" s="58">
        <v>0</v>
      </c>
    </row>
    <row r="12" spans="1:7" x14ac:dyDescent="0.3">
      <c r="A12" s="51" t="s">
        <v>454</v>
      </c>
      <c r="B12" s="58">
        <v>1833396.5699999998</v>
      </c>
      <c r="C12" s="58">
        <v>1738807.5500000003</v>
      </c>
      <c r="D12" s="58">
        <v>4094447.69</v>
      </c>
      <c r="E12" s="58">
        <v>3221595.46</v>
      </c>
      <c r="F12" s="58">
        <v>0</v>
      </c>
      <c r="G12" s="58">
        <v>0</v>
      </c>
    </row>
    <row r="13" spans="1:7" x14ac:dyDescent="0.3">
      <c r="A13" s="52" t="s">
        <v>455</v>
      </c>
      <c r="B13" s="58">
        <v>0</v>
      </c>
      <c r="C13" s="58">
        <v>0</v>
      </c>
      <c r="D13" s="58">
        <v>0</v>
      </c>
      <c r="E13" s="58">
        <v>0</v>
      </c>
      <c r="F13" s="58">
        <v>8252433.4699999997</v>
      </c>
      <c r="G13" s="58">
        <v>18719244.760000002</v>
      </c>
    </row>
    <row r="14" spans="1:7" x14ac:dyDescent="0.3">
      <c r="A14" s="51" t="s">
        <v>456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729876</v>
      </c>
    </row>
    <row r="15" spans="1:7" x14ac:dyDescent="0.3">
      <c r="A15" s="51" t="s">
        <v>457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1" t="s">
        <v>458</v>
      </c>
      <c r="B16" s="58">
        <v>113796840</v>
      </c>
      <c r="C16" s="58">
        <v>122054961.33</v>
      </c>
      <c r="D16" s="58">
        <v>128933995.84999999</v>
      </c>
      <c r="E16" s="58">
        <v>156990364.81999999</v>
      </c>
      <c r="F16" s="58">
        <v>186191236.31</v>
      </c>
      <c r="G16" s="58">
        <f>166774061.1+10497127.82</f>
        <v>177271188.91999999</v>
      </c>
    </row>
    <row r="17" spans="1:7" x14ac:dyDescent="0.3">
      <c r="A17" s="51" t="s">
        <v>459</v>
      </c>
      <c r="B17" s="58">
        <v>4164086</v>
      </c>
      <c r="C17" s="58">
        <v>7117096.0600000005</v>
      </c>
      <c r="D17" s="58">
        <v>7650996.7599999988</v>
      </c>
      <c r="E17" s="58">
        <v>15530820.08</v>
      </c>
      <c r="F17" s="58">
        <v>735022.7</v>
      </c>
      <c r="G17" s="58">
        <v>0</v>
      </c>
    </row>
    <row r="18" spans="1:7" x14ac:dyDescent="0.3">
      <c r="A18" s="75" t="s">
        <v>460</v>
      </c>
      <c r="B18" s="58">
        <v>4824952.4399999995</v>
      </c>
      <c r="C18" s="58">
        <v>830743.16</v>
      </c>
      <c r="D18" s="58">
        <v>9588065.5499999989</v>
      </c>
      <c r="E18" s="58">
        <v>6679254.8499999996</v>
      </c>
      <c r="F18" s="58">
        <v>1166003</v>
      </c>
      <c r="G18" s="58">
        <v>1057040</v>
      </c>
    </row>
    <row r="19" spans="1:7" x14ac:dyDescent="0.3">
      <c r="A19" s="51"/>
      <c r="B19" s="58"/>
      <c r="C19" s="58"/>
      <c r="D19" s="58"/>
      <c r="E19" s="58"/>
      <c r="F19" s="58"/>
      <c r="G19" s="58"/>
    </row>
    <row r="20" spans="1:7" x14ac:dyDescent="0.3">
      <c r="A20" s="3" t="s">
        <v>497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 x14ac:dyDescent="0.3">
      <c r="A21" s="51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">
      <c r="A22" s="51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1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28.8" x14ac:dyDescent="0.3">
      <c r="A24" s="52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52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60"/>
      <c r="B26" s="59"/>
      <c r="C26" s="59"/>
      <c r="D26" s="59"/>
      <c r="E26" s="59"/>
      <c r="F26" s="59"/>
      <c r="G26" s="59"/>
    </row>
    <row r="27" spans="1:7" x14ac:dyDescent="0.3">
      <c r="A27" s="3" t="s">
        <v>498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</row>
    <row r="28" spans="1:7" x14ac:dyDescent="0.3">
      <c r="A28" s="51" t="s">
        <v>290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3">
      <c r="A29" s="39"/>
      <c r="B29" s="61"/>
      <c r="C29" s="61"/>
      <c r="D29" s="61"/>
      <c r="E29" s="61"/>
      <c r="F29" s="61"/>
      <c r="G29" s="61"/>
    </row>
    <row r="30" spans="1:7" ht="14.4" customHeight="1" x14ac:dyDescent="0.3">
      <c r="A30" s="3" t="s">
        <v>499</v>
      </c>
      <c r="B30" s="102">
        <f>B20+B6+B27</f>
        <v>130580592.00999999</v>
      </c>
      <c r="C30" s="102">
        <f t="shared" ref="C30:G30" si="1">C20+C6+C27</f>
        <v>141304569.13</v>
      </c>
      <c r="D30" s="102">
        <f t="shared" si="1"/>
        <v>164546676.63999999</v>
      </c>
      <c r="E30" s="102">
        <f t="shared" si="1"/>
        <v>198350763.78</v>
      </c>
      <c r="F30" s="102">
        <f t="shared" si="1"/>
        <v>206441464.53</v>
      </c>
      <c r="G30" s="102">
        <f t="shared" si="1"/>
        <v>197777349.67999998</v>
      </c>
    </row>
    <row r="31" spans="1:7" ht="14.4" customHeight="1" x14ac:dyDescent="0.3">
      <c r="A31" s="39"/>
      <c r="B31" s="105"/>
      <c r="C31" s="105"/>
      <c r="D31" s="105"/>
      <c r="E31" s="105"/>
      <c r="F31" s="105"/>
      <c r="G31" s="105"/>
    </row>
    <row r="32" spans="1:7" x14ac:dyDescent="0.3">
      <c r="A32" s="108" t="s">
        <v>292</v>
      </c>
      <c r="B32" s="47"/>
      <c r="C32" s="47"/>
      <c r="D32" s="47"/>
      <c r="E32" s="47"/>
      <c r="F32" s="47"/>
      <c r="G32" s="47"/>
    </row>
    <row r="33" spans="1:7" ht="28.8" x14ac:dyDescent="0.3">
      <c r="A33" s="106" t="s">
        <v>471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28.8" x14ac:dyDescent="0.3">
      <c r="A34" s="106" t="s">
        <v>294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3">
      <c r="A35" s="47" t="s">
        <v>472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3">
      <c r="A36" s="48"/>
      <c r="B36" s="48"/>
      <c r="C36" s="48"/>
      <c r="D36" s="48"/>
      <c r="E36" s="48"/>
      <c r="F36" s="48"/>
      <c r="G36" s="48"/>
    </row>
    <row r="38" spans="1:7" x14ac:dyDescent="0.3">
      <c r="A38" t="s">
        <v>551</v>
      </c>
    </row>
    <row r="39" spans="1:7" x14ac:dyDescent="0.3">
      <c r="A39" t="s">
        <v>552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20:G30 B6:G6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48" t="s">
        <v>502</v>
      </c>
      <c r="B1" s="131"/>
      <c r="C1" s="131"/>
      <c r="D1" s="131"/>
      <c r="E1" s="131"/>
      <c r="F1" s="131"/>
      <c r="G1" s="132"/>
    </row>
    <row r="2" spans="1:7" x14ac:dyDescent="0.3">
      <c r="A2" s="133" t="str">
        <f>'Formato 1'!A2</f>
        <v>Sistema para el Desarrollo Integral de Familia en el Municipio de León Guanajuato</v>
      </c>
      <c r="B2" s="134"/>
      <c r="C2" s="134"/>
      <c r="D2" s="134"/>
      <c r="E2" s="134"/>
      <c r="F2" s="134"/>
      <c r="G2" s="135"/>
    </row>
    <row r="3" spans="1:7" x14ac:dyDescent="0.3">
      <c r="A3" s="136" t="s">
        <v>503</v>
      </c>
      <c r="B3" s="137"/>
      <c r="C3" s="137"/>
      <c r="D3" s="137"/>
      <c r="E3" s="137"/>
      <c r="F3" s="137"/>
      <c r="G3" s="138"/>
    </row>
    <row r="4" spans="1:7" x14ac:dyDescent="0.3">
      <c r="A4" s="136" t="s">
        <v>2</v>
      </c>
      <c r="B4" s="137"/>
      <c r="C4" s="137"/>
      <c r="D4" s="137"/>
      <c r="E4" s="137"/>
      <c r="F4" s="137"/>
      <c r="G4" s="138"/>
    </row>
    <row r="5" spans="1:7" x14ac:dyDescent="0.3">
      <c r="A5" s="103" t="s">
        <v>5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 x14ac:dyDescent="0.3">
      <c r="A6" s="25" t="s">
        <v>475</v>
      </c>
      <c r="B6" s="102">
        <f t="shared" ref="B6:G6" si="0">SUM(B7:B15)</f>
        <v>129918279.58000001</v>
      </c>
      <c r="C6" s="102">
        <f t="shared" si="0"/>
        <v>135908799.84999999</v>
      </c>
      <c r="D6" s="102">
        <f t="shared" si="0"/>
        <v>160632960.57000002</v>
      </c>
      <c r="E6" s="102">
        <f t="shared" si="0"/>
        <v>197170510.35999998</v>
      </c>
      <c r="F6" s="102">
        <f t="shared" si="0"/>
        <v>199141302.75</v>
      </c>
      <c r="G6" s="102">
        <f t="shared" si="0"/>
        <v>196022303.69999999</v>
      </c>
    </row>
    <row r="7" spans="1:7" x14ac:dyDescent="0.3">
      <c r="A7" s="51" t="s">
        <v>476</v>
      </c>
      <c r="B7" s="58">
        <v>101197315.18000001</v>
      </c>
      <c r="C7" s="58">
        <v>107121349.30000001</v>
      </c>
      <c r="D7" s="58">
        <v>114162165.11</v>
      </c>
      <c r="E7" s="58">
        <v>134180398.97999999</v>
      </c>
      <c r="F7" s="58">
        <v>144715492.56</v>
      </c>
      <c r="G7" s="58">
        <v>140204569.19</v>
      </c>
    </row>
    <row r="8" spans="1:7" ht="15.75" customHeight="1" x14ac:dyDescent="0.3">
      <c r="A8" s="51" t="s">
        <v>477</v>
      </c>
      <c r="B8" s="58">
        <v>5393873.3399999999</v>
      </c>
      <c r="C8" s="58">
        <v>6635375.5899999999</v>
      </c>
      <c r="D8" s="58">
        <v>9231251.3000000007</v>
      </c>
      <c r="E8" s="58">
        <v>13416144.509999998</v>
      </c>
      <c r="F8" s="58">
        <v>11251902.529999997</v>
      </c>
      <c r="G8" s="58">
        <f>9992098.84+1627061.1</f>
        <v>11619159.939999999</v>
      </c>
    </row>
    <row r="9" spans="1:7" x14ac:dyDescent="0.3">
      <c r="A9" s="51" t="s">
        <v>478</v>
      </c>
      <c r="B9" s="58">
        <v>13850700.819999998</v>
      </c>
      <c r="C9" s="58">
        <v>14947079.42</v>
      </c>
      <c r="D9" s="58">
        <v>19206481.899999999</v>
      </c>
      <c r="E9" s="58">
        <v>28827176.099999998</v>
      </c>
      <c r="F9" s="58">
        <v>28978090.570000004</v>
      </c>
      <c r="G9" s="58">
        <f>28642945.15+1038892.69</f>
        <v>29681837.84</v>
      </c>
    </row>
    <row r="10" spans="1:7" x14ac:dyDescent="0.3">
      <c r="A10" s="51" t="s">
        <v>479</v>
      </c>
      <c r="B10" s="58">
        <v>8241532.2599999998</v>
      </c>
      <c r="C10" s="58">
        <v>6241068.6200000001</v>
      </c>
      <c r="D10" s="58">
        <v>9119753.3300000001</v>
      </c>
      <c r="E10" s="58">
        <v>13407492.340000002</v>
      </c>
      <c r="F10" s="58">
        <v>11343948.619999999</v>
      </c>
      <c r="G10" s="58">
        <f>6255780.52+6190497.48</f>
        <v>12446278</v>
      </c>
    </row>
    <row r="11" spans="1:7" x14ac:dyDescent="0.3">
      <c r="A11" s="51" t="s">
        <v>480</v>
      </c>
      <c r="B11" s="58">
        <v>960564.93</v>
      </c>
      <c r="C11" s="58">
        <v>963926.91999999993</v>
      </c>
      <c r="D11" s="58">
        <v>7750954.4900000002</v>
      </c>
      <c r="E11" s="58">
        <v>7339298.4299999997</v>
      </c>
      <c r="F11" s="58">
        <v>2851868.4699999997</v>
      </c>
      <c r="G11" s="58">
        <f>429782.18+1640676.55</f>
        <v>2070458.73</v>
      </c>
    </row>
    <row r="12" spans="1:7" x14ac:dyDescent="0.3">
      <c r="A12" s="51" t="s">
        <v>481</v>
      </c>
      <c r="B12" s="58">
        <v>274293.05</v>
      </c>
      <c r="C12" s="58">
        <v>0</v>
      </c>
      <c r="D12" s="58">
        <v>1162354.44</v>
      </c>
      <c r="E12" s="58">
        <v>0</v>
      </c>
      <c r="F12" s="58">
        <v>0</v>
      </c>
      <c r="G12" s="58">
        <v>0</v>
      </c>
    </row>
    <row r="13" spans="1:7" x14ac:dyDescent="0.3">
      <c r="A13" s="52" t="s">
        <v>482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">
      <c r="A14" s="51" t="s">
        <v>483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">
      <c r="A15" s="51" t="s">
        <v>484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1"/>
      <c r="B16" s="58"/>
      <c r="C16" s="58"/>
      <c r="D16" s="58"/>
      <c r="E16" s="58"/>
      <c r="F16" s="58"/>
      <c r="G16" s="58"/>
    </row>
    <row r="17" spans="1:7" x14ac:dyDescent="0.3">
      <c r="A17" s="3" t="s">
        <v>485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</row>
    <row r="18" spans="1:7" x14ac:dyDescent="0.3">
      <c r="A18" s="51" t="s">
        <v>476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3">
      <c r="A19" s="51" t="s">
        <v>477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">
      <c r="A20" s="51" t="s">
        <v>478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3">
      <c r="A21" s="51" t="s">
        <v>479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">
      <c r="A22" s="52" t="s">
        <v>480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2" t="s">
        <v>481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2" t="s">
        <v>482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52" t="s">
        <v>486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52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39" t="s">
        <v>461</v>
      </c>
      <c r="B27" s="61"/>
      <c r="C27" s="61"/>
      <c r="D27" s="61"/>
      <c r="E27" s="61"/>
      <c r="F27" s="61"/>
      <c r="G27" s="61"/>
    </row>
    <row r="28" spans="1:7" ht="14.4" customHeight="1" x14ac:dyDescent="0.3">
      <c r="A28" s="3" t="s">
        <v>487</v>
      </c>
      <c r="B28" s="102">
        <f>B17+B6</f>
        <v>129918279.58000001</v>
      </c>
      <c r="C28" s="102">
        <f t="shared" ref="C28:G28" si="1">C17+C6</f>
        <v>135908799.84999999</v>
      </c>
      <c r="D28" s="102">
        <f t="shared" si="1"/>
        <v>160632960.57000002</v>
      </c>
      <c r="E28" s="102">
        <f t="shared" si="1"/>
        <v>197170510.35999998</v>
      </c>
      <c r="F28" s="102">
        <f t="shared" si="1"/>
        <v>199141302.75</v>
      </c>
      <c r="G28" s="102">
        <f t="shared" si="1"/>
        <v>196022303.69999999</v>
      </c>
    </row>
    <row r="29" spans="1:7" x14ac:dyDescent="0.3">
      <c r="A29" s="48"/>
      <c r="B29" s="48"/>
      <c r="C29" s="48"/>
      <c r="D29" s="48"/>
      <c r="E29" s="48"/>
      <c r="F29" s="48"/>
      <c r="G29" s="48"/>
    </row>
    <row r="31" spans="1:7" x14ac:dyDescent="0.3">
      <c r="A31" t="s">
        <v>500</v>
      </c>
    </row>
    <row r="32" spans="1:7" x14ac:dyDescent="0.3">
      <c r="A32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sqref="A1:F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x14ac:dyDescent="0.3">
      <c r="A1" s="148" t="s">
        <v>504</v>
      </c>
      <c r="B1" s="131"/>
      <c r="C1" s="131"/>
      <c r="D1" s="131"/>
      <c r="E1" s="131"/>
      <c r="F1" s="131"/>
    </row>
    <row r="2" spans="1:6" x14ac:dyDescent="0.3">
      <c r="A2" s="133" t="str">
        <f>'Formato 1'!A2</f>
        <v>Sistema para el Desarrollo Integral de Familia en el Municipio de León Guanajuato</v>
      </c>
      <c r="B2" s="134"/>
      <c r="C2" s="134"/>
      <c r="D2" s="134"/>
      <c r="E2" s="134"/>
      <c r="F2" s="135"/>
    </row>
    <row r="3" spans="1:6" x14ac:dyDescent="0.3">
      <c r="A3" s="136" t="s">
        <v>505</v>
      </c>
      <c r="B3" s="137"/>
      <c r="C3" s="137"/>
      <c r="D3" s="137"/>
      <c r="E3" s="137"/>
      <c r="F3" s="138"/>
    </row>
    <row r="4" spans="1:6" ht="28.8" x14ac:dyDescent="0.3">
      <c r="A4" s="103" t="s">
        <v>5</v>
      </c>
      <c r="B4" s="7" t="s">
        <v>506</v>
      </c>
      <c r="C4" s="32" t="s">
        <v>507</v>
      </c>
      <c r="D4" s="32" t="s">
        <v>508</v>
      </c>
      <c r="E4" s="32" t="s">
        <v>509</v>
      </c>
      <c r="F4" s="32" t="s">
        <v>510</v>
      </c>
    </row>
    <row r="5" spans="1:6" ht="15.75" customHeight="1" x14ac:dyDescent="0.3">
      <c r="A5" s="107" t="s">
        <v>511</v>
      </c>
      <c r="B5" s="112"/>
      <c r="C5" s="112"/>
      <c r="D5" s="112"/>
      <c r="E5" s="112"/>
      <c r="F5" s="112"/>
    </row>
    <row r="6" spans="1:6" x14ac:dyDescent="0.3">
      <c r="A6" s="110" t="s">
        <v>512</v>
      </c>
      <c r="B6" s="109"/>
      <c r="C6" s="109"/>
      <c r="D6" s="109"/>
      <c r="E6" s="109"/>
      <c r="F6" s="109"/>
    </row>
    <row r="7" spans="1:6" ht="15.75" customHeight="1" x14ac:dyDescent="0.3">
      <c r="A7" s="110" t="s">
        <v>513</v>
      </c>
      <c r="B7" s="109"/>
      <c r="C7" s="109"/>
      <c r="D7" s="109"/>
      <c r="E7" s="109"/>
      <c r="F7" s="109"/>
    </row>
    <row r="8" spans="1:6" x14ac:dyDescent="0.3">
      <c r="A8" s="111"/>
      <c r="B8" s="109"/>
      <c r="C8" s="109"/>
      <c r="D8" s="109"/>
      <c r="E8" s="109"/>
      <c r="F8" s="109"/>
    </row>
    <row r="9" spans="1:6" x14ac:dyDescent="0.3">
      <c r="A9" s="116" t="s">
        <v>514</v>
      </c>
      <c r="B9" s="109"/>
      <c r="C9" s="109"/>
      <c r="D9" s="109"/>
      <c r="E9" s="109"/>
      <c r="F9" s="109"/>
    </row>
    <row r="10" spans="1:6" x14ac:dyDescent="0.3">
      <c r="A10" s="110" t="s">
        <v>515</v>
      </c>
      <c r="B10" s="119"/>
      <c r="C10" s="119"/>
      <c r="D10" s="119"/>
      <c r="E10" s="119"/>
      <c r="F10" s="119"/>
    </row>
    <row r="11" spans="1:6" x14ac:dyDescent="0.3">
      <c r="A11" s="56" t="s">
        <v>516</v>
      </c>
      <c r="B11" s="119"/>
      <c r="C11" s="119"/>
      <c r="D11" s="119"/>
      <c r="E11" s="119"/>
      <c r="F11" s="119"/>
    </row>
    <row r="12" spans="1:6" x14ac:dyDescent="0.3">
      <c r="A12" s="56" t="s">
        <v>517</v>
      </c>
      <c r="B12" s="119"/>
      <c r="C12" s="119"/>
      <c r="D12" s="119"/>
      <c r="E12" s="119"/>
      <c r="F12" s="119"/>
    </row>
    <row r="13" spans="1:6" x14ac:dyDescent="0.3">
      <c r="A13" s="56" t="s">
        <v>518</v>
      </c>
      <c r="B13" s="119"/>
      <c r="C13" s="119"/>
      <c r="D13" s="119"/>
      <c r="E13" s="119"/>
      <c r="F13" s="119"/>
    </row>
    <row r="14" spans="1:6" x14ac:dyDescent="0.3">
      <c r="A14" s="110" t="s">
        <v>519</v>
      </c>
      <c r="B14" s="119"/>
      <c r="C14" s="119"/>
      <c r="D14" s="119"/>
      <c r="E14" s="119"/>
      <c r="F14" s="119"/>
    </row>
    <row r="15" spans="1:6" x14ac:dyDescent="0.3">
      <c r="A15" s="56" t="s">
        <v>516</v>
      </c>
      <c r="B15" s="119"/>
      <c r="C15" s="119"/>
      <c r="D15" s="119"/>
      <c r="E15" s="119"/>
      <c r="F15" s="119"/>
    </row>
    <row r="16" spans="1:6" x14ac:dyDescent="0.3">
      <c r="A16" s="56" t="s">
        <v>517</v>
      </c>
      <c r="B16" s="120"/>
      <c r="C16" s="120"/>
      <c r="D16" s="120"/>
      <c r="E16" s="120"/>
      <c r="F16" s="120"/>
    </row>
    <row r="17" spans="1:6" x14ac:dyDescent="0.3">
      <c r="A17" s="56" t="s">
        <v>518</v>
      </c>
      <c r="B17" s="121"/>
      <c r="C17" s="121"/>
      <c r="D17" s="121"/>
      <c r="E17" s="121"/>
      <c r="F17" s="121"/>
    </row>
    <row r="18" spans="1:6" x14ac:dyDescent="0.3">
      <c r="A18" s="110" t="s">
        <v>520</v>
      </c>
      <c r="B18" s="121"/>
      <c r="C18" s="121"/>
      <c r="D18" s="121"/>
      <c r="E18" s="121"/>
      <c r="F18" s="121"/>
    </row>
    <row r="19" spans="1:6" x14ac:dyDescent="0.3">
      <c r="A19" s="110" t="s">
        <v>521</v>
      </c>
      <c r="B19" s="121"/>
      <c r="C19" s="121"/>
      <c r="D19" s="121"/>
      <c r="E19" s="121"/>
      <c r="F19" s="121"/>
    </row>
    <row r="20" spans="1:6" x14ac:dyDescent="0.3">
      <c r="A20" s="110" t="s">
        <v>522</v>
      </c>
      <c r="B20" s="122"/>
      <c r="C20" s="122"/>
      <c r="D20" s="122"/>
      <c r="E20" s="122"/>
      <c r="F20" s="122"/>
    </row>
    <row r="21" spans="1:6" x14ac:dyDescent="0.3">
      <c r="A21" s="110" t="s">
        <v>523</v>
      </c>
      <c r="B21" s="122"/>
      <c r="C21" s="122"/>
      <c r="D21" s="122"/>
      <c r="E21" s="122"/>
      <c r="F21" s="122"/>
    </row>
    <row r="22" spans="1:6" x14ac:dyDescent="0.3">
      <c r="A22" s="110" t="s">
        <v>524</v>
      </c>
      <c r="B22" s="122"/>
      <c r="C22" s="122"/>
      <c r="D22" s="122"/>
      <c r="E22" s="122"/>
      <c r="F22" s="122"/>
    </row>
    <row r="23" spans="1:6" x14ac:dyDescent="0.3">
      <c r="A23" s="110" t="s">
        <v>525</v>
      </c>
      <c r="B23" s="122"/>
      <c r="C23" s="122"/>
      <c r="D23" s="122"/>
      <c r="E23" s="122"/>
      <c r="F23" s="122"/>
    </row>
    <row r="24" spans="1:6" x14ac:dyDescent="0.3">
      <c r="A24" s="110" t="s">
        <v>526</v>
      </c>
      <c r="B24" s="114"/>
      <c r="C24" s="114"/>
      <c r="D24" s="114"/>
      <c r="E24" s="114"/>
      <c r="F24" s="114"/>
    </row>
    <row r="25" spans="1:6" x14ac:dyDescent="0.3">
      <c r="A25" s="110" t="s">
        <v>527</v>
      </c>
      <c r="B25" s="114"/>
      <c r="C25" s="114"/>
      <c r="D25" s="114"/>
      <c r="E25" s="114"/>
      <c r="F25" s="114"/>
    </row>
    <row r="26" spans="1:6" x14ac:dyDescent="0.3">
      <c r="A26" s="111"/>
      <c r="B26" s="115"/>
      <c r="C26" s="115"/>
      <c r="D26" s="115"/>
      <c r="E26" s="115"/>
      <c r="F26" s="115"/>
    </row>
    <row r="27" spans="1:6" ht="14.4" customHeight="1" x14ac:dyDescent="0.3">
      <c r="A27" s="116" t="s">
        <v>528</v>
      </c>
      <c r="B27" s="113"/>
      <c r="C27" s="113"/>
      <c r="D27" s="113"/>
      <c r="E27" s="113"/>
      <c r="F27" s="113"/>
    </row>
    <row r="28" spans="1:6" x14ac:dyDescent="0.3">
      <c r="A28" s="110" t="s">
        <v>529</v>
      </c>
      <c r="B28" s="74"/>
      <c r="C28" s="74"/>
      <c r="D28" s="74"/>
      <c r="E28" s="74"/>
      <c r="F28" s="74"/>
    </row>
    <row r="29" spans="1:6" x14ac:dyDescent="0.3">
      <c r="A29" s="106"/>
      <c r="B29" s="47"/>
      <c r="C29" s="47"/>
      <c r="D29" s="47"/>
      <c r="E29" s="47"/>
      <c r="F29" s="47"/>
    </row>
    <row r="30" spans="1:6" x14ac:dyDescent="0.3">
      <c r="A30" s="117" t="s">
        <v>530</v>
      </c>
      <c r="B30" s="47"/>
      <c r="C30" s="47"/>
      <c r="D30" s="47"/>
      <c r="E30" s="47"/>
      <c r="F30" s="47"/>
    </row>
    <row r="31" spans="1:6" x14ac:dyDescent="0.3">
      <c r="A31" s="118" t="s">
        <v>515</v>
      </c>
      <c r="B31" s="74"/>
      <c r="C31" s="74"/>
      <c r="D31" s="74"/>
      <c r="E31" s="74"/>
      <c r="F31" s="74"/>
    </row>
    <row r="32" spans="1:6" x14ac:dyDescent="0.3">
      <c r="A32" s="118" t="s">
        <v>519</v>
      </c>
      <c r="B32" s="74"/>
      <c r="C32" s="74"/>
      <c r="D32" s="74"/>
      <c r="E32" s="74"/>
      <c r="F32" s="74"/>
    </row>
    <row r="33" spans="1:6" x14ac:dyDescent="0.3">
      <c r="A33" s="118" t="s">
        <v>531</v>
      </c>
      <c r="B33" s="74"/>
      <c r="C33" s="74"/>
      <c r="D33" s="74"/>
      <c r="E33" s="74"/>
      <c r="F33" s="74"/>
    </row>
    <row r="34" spans="1:6" x14ac:dyDescent="0.3">
      <c r="A34" s="106"/>
      <c r="B34" s="47"/>
      <c r="C34" s="47"/>
      <c r="D34" s="47"/>
      <c r="E34" s="47"/>
      <c r="F34" s="47"/>
    </row>
    <row r="35" spans="1:6" x14ac:dyDescent="0.3">
      <c r="A35" s="117" t="s">
        <v>532</v>
      </c>
      <c r="B35" s="47"/>
      <c r="C35" s="47"/>
      <c r="D35" s="47"/>
      <c r="E35" s="47"/>
      <c r="F35" s="47"/>
    </row>
    <row r="36" spans="1:6" x14ac:dyDescent="0.3">
      <c r="A36" s="118" t="s">
        <v>533</v>
      </c>
      <c r="B36" s="47"/>
      <c r="C36" s="47"/>
      <c r="D36" s="47"/>
      <c r="E36" s="47"/>
      <c r="F36" s="47"/>
    </row>
    <row r="37" spans="1:6" x14ac:dyDescent="0.3">
      <c r="A37" s="118" t="s">
        <v>534</v>
      </c>
      <c r="B37" s="47"/>
      <c r="C37" s="47"/>
      <c r="D37" s="47"/>
      <c r="E37" s="47"/>
      <c r="F37" s="47"/>
    </row>
    <row r="38" spans="1:6" x14ac:dyDescent="0.3">
      <c r="A38" s="118" t="s">
        <v>535</v>
      </c>
      <c r="B38" s="47"/>
      <c r="C38" s="47"/>
      <c r="D38" s="47"/>
      <c r="E38" s="47"/>
      <c r="F38" s="47"/>
    </row>
    <row r="39" spans="1:6" x14ac:dyDescent="0.3">
      <c r="A39" s="106"/>
      <c r="B39" s="47"/>
      <c r="C39" s="47"/>
      <c r="D39" s="47"/>
      <c r="E39" s="47"/>
      <c r="F39" s="47"/>
    </row>
    <row r="40" spans="1:6" x14ac:dyDescent="0.3">
      <c r="A40" s="117" t="s">
        <v>536</v>
      </c>
      <c r="B40" s="47"/>
      <c r="C40" s="47"/>
      <c r="D40" s="47"/>
      <c r="E40" s="47"/>
      <c r="F40" s="47"/>
    </row>
    <row r="41" spans="1:6" x14ac:dyDescent="0.3">
      <c r="A41" s="106"/>
      <c r="B41" s="47"/>
      <c r="C41" s="47"/>
      <c r="D41" s="47"/>
      <c r="E41" s="47"/>
      <c r="F41" s="47"/>
    </row>
    <row r="42" spans="1:6" x14ac:dyDescent="0.3">
      <c r="A42" s="117" t="s">
        <v>537</v>
      </c>
      <c r="B42" s="47"/>
      <c r="C42" s="47"/>
      <c r="D42" s="47"/>
      <c r="E42" s="47"/>
      <c r="F42" s="47"/>
    </row>
    <row r="43" spans="1:6" x14ac:dyDescent="0.3">
      <c r="A43" s="118" t="s">
        <v>538</v>
      </c>
      <c r="B43" s="74"/>
      <c r="C43" s="74"/>
      <c r="D43" s="74"/>
      <c r="E43" s="74"/>
      <c r="F43" s="74"/>
    </row>
    <row r="44" spans="1:6" x14ac:dyDescent="0.3">
      <c r="A44" s="118" t="s">
        <v>539</v>
      </c>
      <c r="B44" s="74"/>
      <c r="C44" s="74"/>
      <c r="D44" s="74"/>
      <c r="E44" s="74"/>
      <c r="F44" s="74"/>
    </row>
    <row r="45" spans="1:6" x14ac:dyDescent="0.3">
      <c r="A45" s="118" t="s">
        <v>540</v>
      </c>
      <c r="B45" s="74"/>
      <c r="C45" s="74"/>
      <c r="D45" s="74"/>
      <c r="E45" s="74"/>
      <c r="F45" s="74"/>
    </row>
    <row r="46" spans="1:6" x14ac:dyDescent="0.3">
      <c r="A46" s="106"/>
      <c r="B46" s="47"/>
      <c r="C46" s="47"/>
      <c r="D46" s="47"/>
      <c r="E46" s="47"/>
      <c r="F46" s="47"/>
    </row>
    <row r="47" spans="1:6" ht="28.8" x14ac:dyDescent="0.3">
      <c r="A47" s="117" t="s">
        <v>541</v>
      </c>
      <c r="B47" s="47"/>
      <c r="C47" s="47"/>
      <c r="D47" s="47"/>
      <c r="E47" s="47"/>
      <c r="F47" s="47"/>
    </row>
    <row r="48" spans="1:6" x14ac:dyDescent="0.3">
      <c r="A48" s="118" t="s">
        <v>539</v>
      </c>
      <c r="B48" s="74"/>
      <c r="C48" s="74"/>
      <c r="D48" s="74"/>
      <c r="E48" s="74"/>
      <c r="F48" s="74"/>
    </row>
    <row r="49" spans="1:6" x14ac:dyDescent="0.3">
      <c r="A49" s="118" t="s">
        <v>540</v>
      </c>
      <c r="B49" s="74"/>
      <c r="C49" s="74"/>
      <c r="D49" s="74"/>
      <c r="E49" s="74"/>
      <c r="F49" s="74"/>
    </row>
    <row r="50" spans="1:6" x14ac:dyDescent="0.3">
      <c r="A50" s="106"/>
      <c r="B50" s="47"/>
      <c r="C50" s="47"/>
      <c r="D50" s="47"/>
      <c r="E50" s="47"/>
      <c r="F50" s="47"/>
    </row>
    <row r="51" spans="1:6" x14ac:dyDescent="0.3">
      <c r="A51" s="117" t="s">
        <v>542</v>
      </c>
      <c r="B51" s="47"/>
      <c r="C51" s="47"/>
      <c r="D51" s="47"/>
      <c r="E51" s="47"/>
      <c r="F51" s="47"/>
    </row>
    <row r="52" spans="1:6" x14ac:dyDescent="0.3">
      <c r="A52" s="118" t="s">
        <v>539</v>
      </c>
      <c r="B52" s="74"/>
      <c r="C52" s="74"/>
      <c r="D52" s="74"/>
      <c r="E52" s="74"/>
      <c r="F52" s="74"/>
    </row>
    <row r="53" spans="1:6" x14ac:dyDescent="0.3">
      <c r="A53" s="118" t="s">
        <v>540</v>
      </c>
      <c r="B53" s="74"/>
      <c r="C53" s="74"/>
      <c r="D53" s="74"/>
      <c r="E53" s="74"/>
      <c r="F53" s="74"/>
    </row>
    <row r="54" spans="1:6" x14ac:dyDescent="0.3">
      <c r="A54" s="118" t="s">
        <v>543</v>
      </c>
      <c r="B54" s="74"/>
      <c r="C54" s="74"/>
      <c r="D54" s="74"/>
      <c r="E54" s="74"/>
      <c r="F54" s="74"/>
    </row>
    <row r="55" spans="1:6" x14ac:dyDescent="0.3">
      <c r="A55" s="106"/>
      <c r="B55" s="47"/>
      <c r="C55" s="47"/>
      <c r="D55" s="47"/>
      <c r="E55" s="47"/>
      <c r="F55" s="47"/>
    </row>
    <row r="56" spans="1:6" x14ac:dyDescent="0.3">
      <c r="A56" s="117" t="s">
        <v>544</v>
      </c>
      <c r="B56" s="47"/>
      <c r="C56" s="47"/>
      <c r="D56" s="47"/>
      <c r="E56" s="47"/>
      <c r="F56" s="47"/>
    </row>
    <row r="57" spans="1:6" x14ac:dyDescent="0.3">
      <c r="A57" s="118" t="s">
        <v>539</v>
      </c>
      <c r="B57" s="74"/>
      <c r="C57" s="74"/>
      <c r="D57" s="74"/>
      <c r="E57" s="74"/>
      <c r="F57" s="74"/>
    </row>
    <row r="58" spans="1:6" x14ac:dyDescent="0.3">
      <c r="A58" s="118" t="s">
        <v>540</v>
      </c>
      <c r="B58" s="74"/>
      <c r="C58" s="74"/>
      <c r="D58" s="74"/>
      <c r="E58" s="74"/>
      <c r="F58" s="74"/>
    </row>
    <row r="59" spans="1:6" x14ac:dyDescent="0.3">
      <c r="A59" s="106"/>
      <c r="B59" s="47"/>
      <c r="C59" s="47"/>
      <c r="D59" s="47"/>
      <c r="E59" s="47"/>
      <c r="F59" s="47"/>
    </row>
    <row r="60" spans="1:6" x14ac:dyDescent="0.3">
      <c r="A60" s="117" t="s">
        <v>545</v>
      </c>
      <c r="B60" s="47"/>
      <c r="C60" s="47"/>
      <c r="D60" s="47"/>
      <c r="E60" s="47"/>
      <c r="F60" s="47"/>
    </row>
    <row r="61" spans="1:6" x14ac:dyDescent="0.3">
      <c r="A61" s="118" t="s">
        <v>546</v>
      </c>
      <c r="B61" s="105"/>
      <c r="C61" s="105"/>
      <c r="D61" s="105"/>
      <c r="E61" s="105"/>
      <c r="F61" s="105"/>
    </row>
    <row r="62" spans="1:6" x14ac:dyDescent="0.3">
      <c r="A62" s="118" t="s">
        <v>547</v>
      </c>
      <c r="B62" s="123"/>
      <c r="C62" s="123"/>
      <c r="D62" s="123"/>
      <c r="E62" s="123"/>
      <c r="F62" s="123"/>
    </row>
    <row r="63" spans="1:6" x14ac:dyDescent="0.3">
      <c r="A63" s="106"/>
      <c r="B63" s="105"/>
      <c r="C63" s="105"/>
      <c r="D63" s="105"/>
      <c r="E63" s="105"/>
      <c r="F63" s="105"/>
    </row>
    <row r="64" spans="1:6" x14ac:dyDescent="0.3">
      <c r="A64" s="117" t="s">
        <v>548</v>
      </c>
      <c r="B64" s="105"/>
      <c r="C64" s="105"/>
      <c r="D64" s="105"/>
      <c r="E64" s="105"/>
      <c r="F64" s="105"/>
    </row>
    <row r="65" spans="1:6" x14ac:dyDescent="0.3">
      <c r="A65" s="118" t="s">
        <v>549</v>
      </c>
      <c r="B65" s="105"/>
      <c r="C65" s="105"/>
      <c r="D65" s="105"/>
      <c r="E65" s="105"/>
      <c r="F65" s="105"/>
    </row>
    <row r="66" spans="1:6" x14ac:dyDescent="0.3">
      <c r="A66" s="118" t="s">
        <v>550</v>
      </c>
      <c r="B66" s="106"/>
      <c r="C66" s="47"/>
      <c r="D66" s="106"/>
      <c r="E66" s="106"/>
      <c r="F66" s="106"/>
    </row>
    <row r="67" spans="1:6" x14ac:dyDescent="0.3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zoomScale="75" zoomScaleNormal="75" workbookViewId="0">
      <selection sqref="A1:H1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x14ac:dyDescent="0.3">
      <c r="A1" s="130" t="s">
        <v>123</v>
      </c>
      <c r="B1" s="131"/>
      <c r="C1" s="131"/>
      <c r="D1" s="131"/>
      <c r="E1" s="131"/>
      <c r="F1" s="131"/>
      <c r="G1" s="131"/>
      <c r="H1" s="132"/>
    </row>
    <row r="2" spans="1:8" x14ac:dyDescent="0.3">
      <c r="A2" s="133" t="str">
        <f>'Formato 1'!A2</f>
        <v>Sistema para el Desarrollo Integral de Familia en el Municipio de León Guanajuato</v>
      </c>
      <c r="B2" s="134"/>
      <c r="C2" s="134"/>
      <c r="D2" s="134"/>
      <c r="E2" s="134"/>
      <c r="F2" s="134"/>
      <c r="G2" s="134"/>
      <c r="H2" s="135"/>
    </row>
    <row r="3" spans="1:8" ht="15" customHeight="1" x14ac:dyDescent="0.3">
      <c r="A3" s="136" t="s">
        <v>124</v>
      </c>
      <c r="B3" s="137"/>
      <c r="C3" s="137"/>
      <c r="D3" s="137"/>
      <c r="E3" s="137"/>
      <c r="F3" s="137"/>
      <c r="G3" s="137"/>
      <c r="H3" s="138"/>
    </row>
    <row r="4" spans="1:8" ht="15" customHeight="1" x14ac:dyDescent="0.3">
      <c r="A4" s="136" t="s">
        <v>555</v>
      </c>
      <c r="B4" s="137"/>
      <c r="C4" s="137"/>
      <c r="D4" s="137"/>
      <c r="E4" s="137"/>
      <c r="F4" s="137"/>
      <c r="G4" s="137"/>
      <c r="H4" s="138"/>
    </row>
    <row r="5" spans="1:8" x14ac:dyDescent="0.3">
      <c r="A5" s="139" t="s">
        <v>2</v>
      </c>
      <c r="B5" s="140"/>
      <c r="C5" s="140"/>
      <c r="D5" s="140"/>
      <c r="E5" s="140"/>
      <c r="F5" s="140"/>
      <c r="G5" s="140"/>
      <c r="H5" s="141"/>
    </row>
    <row r="6" spans="1:8" ht="41.4" customHeight="1" x14ac:dyDescent="0.3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3">
      <c r="A7" s="85"/>
      <c r="B7" s="86"/>
      <c r="C7" s="86"/>
      <c r="D7" s="86"/>
      <c r="E7" s="86"/>
      <c r="F7" s="86"/>
      <c r="G7" s="86"/>
      <c r="H7" s="86"/>
    </row>
    <row r="8" spans="1:8" x14ac:dyDescent="0.3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3">
      <c r="A9" s="87" t="s">
        <v>133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3">
      <c r="A10" s="88" t="s">
        <v>134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3">
      <c r="A11" s="88" t="s">
        <v>135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3">
      <c r="A12" s="88" t="s">
        <v>136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3">
      <c r="A13" s="87" t="s">
        <v>137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3">
      <c r="A14" s="88" t="s">
        <v>138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3">
      <c r="A15" s="88" t="s">
        <v>139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3">
      <c r="A16" s="88" t="s">
        <v>140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3">
      <c r="A17" s="90"/>
      <c r="B17" s="74"/>
      <c r="C17" s="74"/>
      <c r="D17" s="74"/>
      <c r="E17" s="74"/>
      <c r="F17" s="74"/>
      <c r="G17" s="74"/>
      <c r="H17" s="74"/>
    </row>
    <row r="18" spans="1:8" x14ac:dyDescent="0.3">
      <c r="A18" s="8" t="s">
        <v>141</v>
      </c>
      <c r="B18" s="4">
        <v>9122190.2300000004</v>
      </c>
      <c r="C18" s="91"/>
      <c r="D18" s="91"/>
      <c r="E18" s="91"/>
      <c r="F18" s="4">
        <v>8573164.3800000008</v>
      </c>
      <c r="G18" s="91"/>
      <c r="H18" s="91"/>
    </row>
    <row r="19" spans="1:8" ht="16.5" customHeight="1" x14ac:dyDescent="0.3">
      <c r="A19" s="90"/>
      <c r="B19" s="74"/>
      <c r="C19" s="74"/>
      <c r="D19" s="74"/>
      <c r="E19" s="74"/>
      <c r="F19" s="74"/>
      <c r="G19" s="74"/>
      <c r="H19" s="74"/>
    </row>
    <row r="20" spans="1:8" ht="14.4" customHeight="1" x14ac:dyDescent="0.3">
      <c r="A20" s="8" t="s">
        <v>142</v>
      </c>
      <c r="B20" s="4">
        <f>+B8+B18</f>
        <v>9122190.2300000004</v>
      </c>
      <c r="C20" s="4">
        <v>0</v>
      </c>
      <c r="D20" s="4">
        <v>0</v>
      </c>
      <c r="E20" s="4">
        <v>0</v>
      </c>
      <c r="F20" s="4">
        <f>+F8+F18</f>
        <v>8573164.3800000008</v>
      </c>
      <c r="G20" s="4">
        <v>0</v>
      </c>
      <c r="H20" s="4">
        <v>0</v>
      </c>
    </row>
    <row r="21" spans="1:8" ht="16.5" customHeight="1" x14ac:dyDescent="0.3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3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3">
      <c r="A23" s="92" t="s">
        <v>144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3">
      <c r="A24" s="92" t="s">
        <v>145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3">
      <c r="A25" s="92" t="s">
        <v>146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3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3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3">
      <c r="A28" s="92" t="s">
        <v>148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3">
      <c r="A29" s="92" t="s">
        <v>149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3">
      <c r="A30" s="92" t="s">
        <v>150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3">
      <c r="A31" s="10" t="s">
        <v>151</v>
      </c>
      <c r="B31" s="48"/>
      <c r="C31" s="48"/>
      <c r="D31" s="48"/>
      <c r="E31" s="48"/>
      <c r="F31" s="48"/>
      <c r="G31" s="48"/>
      <c r="H31" s="48"/>
    </row>
    <row r="32" spans="1:8" x14ac:dyDescent="0.3">
      <c r="A32" s="54"/>
    </row>
    <row r="33" spans="1:8" ht="14.4" customHeight="1" x14ac:dyDescent="0.3">
      <c r="A33" s="142" t="s">
        <v>152</v>
      </c>
      <c r="B33" s="142"/>
      <c r="C33" s="142"/>
      <c r="D33" s="142"/>
      <c r="E33" s="142"/>
      <c r="F33" s="142"/>
      <c r="G33" s="142"/>
      <c r="H33" s="142"/>
    </row>
    <row r="34" spans="1:8" ht="14.4" customHeight="1" x14ac:dyDescent="0.3">
      <c r="A34" s="142"/>
      <c r="B34" s="142"/>
      <c r="C34" s="142"/>
      <c r="D34" s="142"/>
      <c r="E34" s="142"/>
      <c r="F34" s="142"/>
      <c r="G34" s="142"/>
      <c r="H34" s="142"/>
    </row>
    <row r="35" spans="1:8" ht="14.4" customHeight="1" x14ac:dyDescent="0.3">
      <c r="A35" s="142"/>
      <c r="B35" s="142"/>
      <c r="C35" s="142"/>
      <c r="D35" s="142"/>
      <c r="E35" s="142"/>
      <c r="F35" s="142"/>
      <c r="G35" s="142"/>
      <c r="H35" s="142"/>
    </row>
    <row r="36" spans="1:8" ht="14.4" customHeight="1" x14ac:dyDescent="0.3">
      <c r="A36" s="142"/>
      <c r="B36" s="142"/>
      <c r="C36" s="142"/>
      <c r="D36" s="142"/>
      <c r="E36" s="142"/>
      <c r="F36" s="142"/>
      <c r="G36" s="142"/>
      <c r="H36" s="142"/>
    </row>
    <row r="37" spans="1:8" ht="14.4" customHeight="1" x14ac:dyDescent="0.3">
      <c r="A37" s="142"/>
      <c r="B37" s="142"/>
      <c r="C37" s="142"/>
      <c r="D37" s="142"/>
      <c r="E37" s="142"/>
      <c r="F37" s="142"/>
      <c r="G37" s="142"/>
      <c r="H37" s="142"/>
    </row>
    <row r="38" spans="1:8" x14ac:dyDescent="0.3">
      <c r="A38" s="54"/>
    </row>
    <row r="39" spans="1:8" ht="28.8" x14ac:dyDescent="0.3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3">
      <c r="A40" s="39"/>
      <c r="B40" s="47"/>
      <c r="C40" s="47"/>
      <c r="D40" s="47"/>
      <c r="E40" s="47"/>
      <c r="F40" s="47"/>
    </row>
    <row r="41" spans="1:8" x14ac:dyDescent="0.3">
      <c r="A41" s="8" t="s">
        <v>159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3">
      <c r="A42" s="92" t="s">
        <v>160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3">
      <c r="A43" s="92" t="s">
        <v>161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3">
      <c r="A44" s="92" t="s">
        <v>162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3">
      <c r="A45" s="11" t="s">
        <v>151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sqref="A1:K1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x14ac:dyDescent="0.3">
      <c r="A1" s="130" t="s">
        <v>163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</row>
    <row r="2" spans="1:11" ht="14.4" customHeight="1" x14ac:dyDescent="0.3">
      <c r="A2" s="133" t="str">
        <f>'Formato 1'!A2</f>
        <v>Sistema para el Desarrollo Integral de Familia en el Municipio de León Guanajuato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</row>
    <row r="3" spans="1:11" x14ac:dyDescent="0.3">
      <c r="A3" s="136" t="s">
        <v>164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1" x14ac:dyDescent="0.3">
      <c r="A4" s="136" t="str">
        <f>'Formato 2'!A4</f>
        <v>Del 1 de enero al 31 de marzo de 2026</v>
      </c>
      <c r="B4" s="137"/>
      <c r="C4" s="137"/>
      <c r="D4" s="137"/>
      <c r="E4" s="137"/>
      <c r="F4" s="137"/>
      <c r="G4" s="137"/>
      <c r="H4" s="137"/>
      <c r="I4" s="137"/>
      <c r="J4" s="137"/>
      <c r="K4" s="138"/>
    </row>
    <row r="5" spans="1:11" x14ac:dyDescent="0.3">
      <c r="A5" s="139" t="s">
        <v>2</v>
      </c>
      <c r="B5" s="140"/>
      <c r="C5" s="140"/>
      <c r="D5" s="140"/>
      <c r="E5" s="140"/>
      <c r="F5" s="140"/>
      <c r="G5" s="140"/>
      <c r="H5" s="140"/>
      <c r="I5" s="140"/>
      <c r="J5" s="140"/>
      <c r="K5" s="141"/>
    </row>
    <row r="6" spans="1:11" ht="72.75" customHeight="1" x14ac:dyDescent="0.3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3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3">
      <c r="A8" s="2" t="s">
        <v>176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3">
      <c r="A9" s="83" t="s">
        <v>177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3">
      <c r="A10" s="83" t="s">
        <v>178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3">
      <c r="A11" s="83" t="s">
        <v>179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3">
      <c r="A12" s="83" t="s">
        <v>180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3">
      <c r="A13" s="104" t="s">
        <v>151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3">
      <c r="A14" s="2" t="s">
        <v>181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3">
      <c r="A15" s="83" t="s">
        <v>182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3">
      <c r="A16" s="83" t="s">
        <v>183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3">
      <c r="A17" s="83" t="s">
        <v>184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3">
      <c r="A18" s="83" t="s">
        <v>185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3">
      <c r="A19" s="104" t="s">
        <v>151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3">
      <c r="A20" s="2" t="s">
        <v>186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3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E75"/>
  <sheetViews>
    <sheetView showGridLines="0" topLeftCell="A13" zoomScale="75" zoomScaleNormal="75" workbookViewId="0">
      <selection activeCell="H26" sqref="H26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x14ac:dyDescent="0.3">
      <c r="A1" s="130" t="s">
        <v>187</v>
      </c>
      <c r="B1" s="131"/>
      <c r="C1" s="131"/>
      <c r="D1" s="132"/>
    </row>
    <row r="2" spans="1:4" x14ac:dyDescent="0.3">
      <c r="A2" s="133" t="str">
        <f>'Formato 1'!A2</f>
        <v>Sistema para el Desarrollo Integral de Familia en el Municipio de León Guanajuato</v>
      </c>
      <c r="B2" s="134"/>
      <c r="C2" s="134"/>
      <c r="D2" s="135"/>
    </row>
    <row r="3" spans="1:4" x14ac:dyDescent="0.3">
      <c r="A3" s="136" t="s">
        <v>188</v>
      </c>
      <c r="B3" s="137"/>
      <c r="C3" s="137"/>
      <c r="D3" s="138"/>
    </row>
    <row r="4" spans="1:4" x14ac:dyDescent="0.3">
      <c r="A4" s="136" t="str">
        <f>'Formato 3'!A4</f>
        <v>Del 1 de enero al 31 de marzo de 2026</v>
      </c>
      <c r="B4" s="137"/>
      <c r="C4" s="137"/>
      <c r="D4" s="138"/>
    </row>
    <row r="5" spans="1:4" x14ac:dyDescent="0.3">
      <c r="A5" s="139" t="s">
        <v>2</v>
      </c>
      <c r="B5" s="140"/>
      <c r="C5" s="140"/>
      <c r="D5" s="141"/>
    </row>
    <row r="6" spans="1:4" ht="15" customHeight="1" x14ac:dyDescent="0.3"/>
    <row r="7" spans="1:4" ht="28.8" x14ac:dyDescent="0.3">
      <c r="A7" s="12" t="s">
        <v>5</v>
      </c>
      <c r="B7" s="7" t="s">
        <v>189</v>
      </c>
      <c r="C7" s="7" t="s">
        <v>190</v>
      </c>
      <c r="D7" s="7" t="s">
        <v>191</v>
      </c>
    </row>
    <row r="8" spans="1:4" x14ac:dyDescent="0.3">
      <c r="A8" s="3" t="s">
        <v>192</v>
      </c>
      <c r="B8" s="13">
        <v>197879388</v>
      </c>
      <c r="C8" s="13">
        <v>65759865.539999999</v>
      </c>
      <c r="D8" s="13">
        <v>51016880.210000001</v>
      </c>
    </row>
    <row r="9" spans="1:4" x14ac:dyDescent="0.3">
      <c r="A9" s="51" t="s">
        <v>193</v>
      </c>
      <c r="B9" s="77">
        <v>197879388</v>
      </c>
      <c r="C9" s="77">
        <v>65759865.539999999</v>
      </c>
      <c r="D9" s="77">
        <v>51016880.210000001</v>
      </c>
    </row>
    <row r="10" spans="1:4" x14ac:dyDescent="0.3">
      <c r="A10" s="51" t="s">
        <v>194</v>
      </c>
      <c r="B10" s="77">
        <v>0</v>
      </c>
      <c r="C10" s="77">
        <v>0</v>
      </c>
      <c r="D10" s="77">
        <v>0</v>
      </c>
    </row>
    <row r="11" spans="1:4" x14ac:dyDescent="0.3">
      <c r="A11" s="51" t="s">
        <v>195</v>
      </c>
      <c r="B11" s="77">
        <v>0</v>
      </c>
      <c r="C11" s="77">
        <v>0</v>
      </c>
      <c r="D11" s="77">
        <v>0</v>
      </c>
    </row>
    <row r="12" spans="1:4" x14ac:dyDescent="0.3">
      <c r="A12" s="40"/>
      <c r="B12" s="74"/>
      <c r="C12" s="74"/>
      <c r="D12" s="74"/>
    </row>
    <row r="13" spans="1:4" x14ac:dyDescent="0.3">
      <c r="A13" s="3" t="s">
        <v>196</v>
      </c>
      <c r="B13" s="13">
        <v>197879388</v>
      </c>
      <c r="C13" s="13">
        <v>45480601.209999993</v>
      </c>
      <c r="D13" s="13">
        <v>44238594.409999996</v>
      </c>
    </row>
    <row r="14" spans="1:4" x14ac:dyDescent="0.3">
      <c r="A14" s="51" t="s">
        <v>197</v>
      </c>
      <c r="B14" s="77">
        <v>197879388</v>
      </c>
      <c r="C14" s="77">
        <v>45480601.209999993</v>
      </c>
      <c r="D14" s="77">
        <v>44238594.409999996</v>
      </c>
    </row>
    <row r="15" spans="1:4" x14ac:dyDescent="0.3">
      <c r="A15" s="51" t="s">
        <v>198</v>
      </c>
      <c r="B15" s="77">
        <v>0</v>
      </c>
      <c r="C15" s="77">
        <v>0</v>
      </c>
      <c r="D15" s="77">
        <v>0</v>
      </c>
    </row>
    <row r="16" spans="1:4" x14ac:dyDescent="0.3">
      <c r="A16" s="40"/>
      <c r="B16" s="74"/>
      <c r="C16" s="74"/>
      <c r="D16" s="74"/>
    </row>
    <row r="17" spans="1:5" x14ac:dyDescent="0.3">
      <c r="A17" s="3" t="s">
        <v>199</v>
      </c>
      <c r="B17" s="14">
        <v>0</v>
      </c>
      <c r="C17" s="13">
        <v>2144676</v>
      </c>
      <c r="D17" s="13">
        <v>2144676</v>
      </c>
    </row>
    <row r="18" spans="1:5" x14ac:dyDescent="0.3">
      <c r="A18" s="51" t="s">
        <v>200</v>
      </c>
      <c r="B18" s="15">
        <v>0</v>
      </c>
      <c r="C18" s="41">
        <v>2144676</v>
      </c>
      <c r="D18" s="41">
        <v>2144676</v>
      </c>
    </row>
    <row r="19" spans="1:5" x14ac:dyDescent="0.3">
      <c r="A19" s="51" t="s">
        <v>201</v>
      </c>
      <c r="B19" s="15">
        <v>0</v>
      </c>
      <c r="C19" s="41">
        <v>0</v>
      </c>
      <c r="D19" s="41">
        <v>0</v>
      </c>
    </row>
    <row r="20" spans="1:5" x14ac:dyDescent="0.3">
      <c r="A20" s="40"/>
      <c r="B20" s="74"/>
      <c r="C20" s="74"/>
      <c r="D20" s="74"/>
    </row>
    <row r="21" spans="1:5" x14ac:dyDescent="0.3">
      <c r="A21" s="3" t="s">
        <v>202</v>
      </c>
      <c r="B21" s="13">
        <f>B8-B13+B17</f>
        <v>0</v>
      </c>
      <c r="C21" s="13">
        <f>C8-C13+C17</f>
        <v>22423940.330000006</v>
      </c>
      <c r="D21" s="13">
        <f>D8-D13+D17</f>
        <v>8922961.8000000045</v>
      </c>
    </row>
    <row r="22" spans="1:5" x14ac:dyDescent="0.3">
      <c r="A22" s="3"/>
      <c r="B22" s="74"/>
      <c r="C22" s="74"/>
      <c r="D22" s="74"/>
    </row>
    <row r="23" spans="1:5" x14ac:dyDescent="0.3">
      <c r="A23" s="3" t="s">
        <v>203</v>
      </c>
      <c r="B23" s="13">
        <f>B10-B15+B19</f>
        <v>0</v>
      </c>
      <c r="C23" s="13">
        <f>C21-C11</f>
        <v>22423940.330000006</v>
      </c>
      <c r="D23" s="13">
        <f t="shared" ref="D23" si="0">D21-D11</f>
        <v>8922961.8000000045</v>
      </c>
      <c r="E23" s="13"/>
    </row>
    <row r="24" spans="1:5" x14ac:dyDescent="0.3">
      <c r="A24" s="3"/>
      <c r="B24" s="16"/>
      <c r="C24" s="16"/>
      <c r="D24" s="16"/>
    </row>
    <row r="25" spans="1:5" x14ac:dyDescent="0.3">
      <c r="A25" s="17" t="s">
        <v>204</v>
      </c>
      <c r="B25" s="13">
        <f>B12-B17+B21</f>
        <v>0</v>
      </c>
      <c r="C25" s="13">
        <f>C23-C17</f>
        <v>20279264.330000006</v>
      </c>
      <c r="D25" s="13">
        <f>D23-D17</f>
        <v>6778285.8000000045</v>
      </c>
    </row>
    <row r="26" spans="1:5" x14ac:dyDescent="0.3">
      <c r="A26" s="18"/>
      <c r="B26" s="65"/>
      <c r="C26" s="65"/>
      <c r="D26" s="65"/>
    </row>
    <row r="27" spans="1:5" x14ac:dyDescent="0.3">
      <c r="A27" s="54"/>
    </row>
    <row r="28" spans="1:5" x14ac:dyDescent="0.3">
      <c r="A28" s="12" t="s">
        <v>5</v>
      </c>
      <c r="B28" s="7" t="s">
        <v>205</v>
      </c>
      <c r="C28" s="7" t="s">
        <v>190</v>
      </c>
      <c r="D28" s="7" t="s">
        <v>206</v>
      </c>
    </row>
    <row r="29" spans="1:5" x14ac:dyDescent="0.3">
      <c r="A29" s="3" t="s">
        <v>207</v>
      </c>
      <c r="B29" s="4">
        <v>0</v>
      </c>
      <c r="C29" s="4">
        <v>0</v>
      </c>
      <c r="D29" s="4">
        <v>0</v>
      </c>
    </row>
    <row r="30" spans="1:5" x14ac:dyDescent="0.3">
      <c r="A30" s="51" t="s">
        <v>208</v>
      </c>
      <c r="B30" s="41">
        <v>0</v>
      </c>
      <c r="C30" s="41">
        <v>0</v>
      </c>
      <c r="D30" s="41">
        <v>0</v>
      </c>
    </row>
    <row r="31" spans="1:5" x14ac:dyDescent="0.3">
      <c r="A31" s="51" t="s">
        <v>209</v>
      </c>
      <c r="B31" s="41">
        <v>0</v>
      </c>
      <c r="C31" s="41">
        <v>0</v>
      </c>
      <c r="D31" s="41">
        <v>0</v>
      </c>
    </row>
    <row r="32" spans="1:5" x14ac:dyDescent="0.3">
      <c r="A32" s="39"/>
      <c r="B32" s="43"/>
      <c r="C32" s="43"/>
      <c r="D32" s="43"/>
    </row>
    <row r="33" spans="1:4" ht="14.4" customHeight="1" x14ac:dyDescent="0.3">
      <c r="A33" s="3" t="s">
        <v>210</v>
      </c>
      <c r="B33" s="4">
        <f>B25+B29</f>
        <v>0</v>
      </c>
      <c r="C33" s="4">
        <f>C25+C29</f>
        <v>20279264.330000006</v>
      </c>
      <c r="D33" s="4">
        <f>D25+D29</f>
        <v>6778285.8000000045</v>
      </c>
    </row>
    <row r="34" spans="1:4" ht="14.4" customHeight="1" x14ac:dyDescent="0.3">
      <c r="A34" s="49"/>
      <c r="B34" s="50"/>
      <c r="C34" s="50"/>
      <c r="D34" s="50"/>
    </row>
    <row r="35" spans="1:4" ht="14.4" customHeight="1" x14ac:dyDescent="0.3">
      <c r="A35" s="54"/>
    </row>
    <row r="36" spans="1:4" ht="28.8" x14ac:dyDescent="0.3">
      <c r="A36" s="12" t="s">
        <v>5</v>
      </c>
      <c r="B36" s="7" t="s">
        <v>189</v>
      </c>
      <c r="C36" s="7" t="s">
        <v>190</v>
      </c>
      <c r="D36" s="7" t="s">
        <v>191</v>
      </c>
    </row>
    <row r="37" spans="1:4" ht="14.4" customHeight="1" x14ac:dyDescent="0.3">
      <c r="A37" s="3" t="s">
        <v>211</v>
      </c>
      <c r="B37" s="4">
        <v>0</v>
      </c>
      <c r="C37" s="4">
        <v>0</v>
      </c>
      <c r="D37" s="4">
        <v>0</v>
      </c>
    </row>
    <row r="38" spans="1:4" x14ac:dyDescent="0.3">
      <c r="A38" s="51" t="s">
        <v>212</v>
      </c>
      <c r="B38" s="41">
        <v>0</v>
      </c>
      <c r="C38" s="41">
        <v>0</v>
      </c>
      <c r="D38" s="41">
        <v>0</v>
      </c>
    </row>
    <row r="39" spans="1:4" x14ac:dyDescent="0.3">
      <c r="A39" s="51" t="s">
        <v>213</v>
      </c>
      <c r="B39" s="41">
        <v>0</v>
      </c>
      <c r="C39" s="41">
        <v>0</v>
      </c>
      <c r="D39" s="41">
        <v>0</v>
      </c>
    </row>
    <row r="40" spans="1:4" x14ac:dyDescent="0.3">
      <c r="A40" s="3" t="s">
        <v>214</v>
      </c>
      <c r="B40" s="4">
        <v>0</v>
      </c>
      <c r="C40" s="4">
        <v>0</v>
      </c>
      <c r="D40" s="4">
        <v>0</v>
      </c>
    </row>
    <row r="41" spans="1:4" x14ac:dyDescent="0.3">
      <c r="A41" s="51" t="s">
        <v>215</v>
      </c>
      <c r="B41" s="41">
        <v>0</v>
      </c>
      <c r="C41" s="41">
        <v>0</v>
      </c>
      <c r="D41" s="41">
        <v>0</v>
      </c>
    </row>
    <row r="42" spans="1:4" x14ac:dyDescent="0.3">
      <c r="A42" s="51" t="s">
        <v>216</v>
      </c>
      <c r="B42" s="41">
        <v>0</v>
      </c>
      <c r="C42" s="41">
        <v>0</v>
      </c>
      <c r="D42" s="41">
        <v>0</v>
      </c>
    </row>
    <row r="43" spans="1:4" x14ac:dyDescent="0.3">
      <c r="A43" s="39"/>
      <c r="B43" s="43"/>
      <c r="C43" s="43"/>
      <c r="D43" s="43"/>
    </row>
    <row r="44" spans="1:4" x14ac:dyDescent="0.3">
      <c r="A44" s="3" t="s">
        <v>217</v>
      </c>
      <c r="B44" s="4">
        <v>0</v>
      </c>
      <c r="C44" s="4">
        <v>0</v>
      </c>
      <c r="D44" s="4">
        <v>0</v>
      </c>
    </row>
    <row r="45" spans="1:4" x14ac:dyDescent="0.3">
      <c r="A45" s="19"/>
      <c r="B45" s="50"/>
      <c r="C45" s="50"/>
      <c r="D45" s="50"/>
    </row>
    <row r="47" spans="1:4" ht="28.8" x14ac:dyDescent="0.3">
      <c r="A47" s="12" t="s">
        <v>5</v>
      </c>
      <c r="B47" s="7" t="s">
        <v>189</v>
      </c>
      <c r="C47" s="7" t="s">
        <v>190</v>
      </c>
      <c r="D47" s="7" t="s">
        <v>191</v>
      </c>
    </row>
    <row r="48" spans="1:4" x14ac:dyDescent="0.3">
      <c r="A48" s="78" t="s">
        <v>218</v>
      </c>
      <c r="B48" s="79">
        <f>B9</f>
        <v>197879388</v>
      </c>
      <c r="C48" s="79">
        <f>C9</f>
        <v>65759865.539999999</v>
      </c>
      <c r="D48" s="79">
        <f>D9</f>
        <v>51016880.210000001</v>
      </c>
    </row>
    <row r="49" spans="1:4" x14ac:dyDescent="0.3">
      <c r="A49" s="20" t="s">
        <v>219</v>
      </c>
      <c r="B49" s="4">
        <v>0</v>
      </c>
      <c r="C49" s="4">
        <v>0</v>
      </c>
      <c r="D49" s="4">
        <v>0</v>
      </c>
    </row>
    <row r="50" spans="1:4" x14ac:dyDescent="0.3">
      <c r="A50" s="80" t="s">
        <v>212</v>
      </c>
      <c r="B50" s="41">
        <v>0</v>
      </c>
      <c r="C50" s="41">
        <v>0</v>
      </c>
      <c r="D50" s="41">
        <v>0</v>
      </c>
    </row>
    <row r="51" spans="1:4" x14ac:dyDescent="0.3">
      <c r="A51" s="80" t="s">
        <v>215</v>
      </c>
      <c r="B51" s="41">
        <v>0</v>
      </c>
      <c r="C51" s="41">
        <v>0</v>
      </c>
      <c r="D51" s="41">
        <v>0</v>
      </c>
    </row>
    <row r="52" spans="1:4" x14ac:dyDescent="0.3">
      <c r="A52" s="39"/>
      <c r="B52" s="43"/>
      <c r="C52" s="43"/>
      <c r="D52" s="43"/>
    </row>
    <row r="53" spans="1:4" x14ac:dyDescent="0.3">
      <c r="A53" s="51" t="s">
        <v>197</v>
      </c>
      <c r="B53" s="41">
        <f>B14</f>
        <v>197879388</v>
      </c>
      <c r="C53" s="41">
        <f>C14</f>
        <v>45480601.209999993</v>
      </c>
      <c r="D53" s="41">
        <f>D14</f>
        <v>44238594.409999996</v>
      </c>
    </row>
    <row r="54" spans="1:4" x14ac:dyDescent="0.3">
      <c r="A54" s="39"/>
      <c r="B54" s="43"/>
      <c r="C54" s="43"/>
      <c r="D54" s="43"/>
    </row>
    <row r="55" spans="1:4" x14ac:dyDescent="0.3">
      <c r="A55" s="51" t="s">
        <v>200</v>
      </c>
      <c r="B55" s="21">
        <v>0</v>
      </c>
      <c r="C55" s="41">
        <f>C18</f>
        <v>2144676</v>
      </c>
      <c r="D55" s="41">
        <f>D18</f>
        <v>2144676</v>
      </c>
    </row>
    <row r="56" spans="1:4" x14ac:dyDescent="0.3">
      <c r="A56" s="39"/>
      <c r="B56" s="43"/>
      <c r="C56" s="43"/>
      <c r="D56" s="43"/>
    </row>
    <row r="57" spans="1:4" x14ac:dyDescent="0.3">
      <c r="A57" s="17" t="s">
        <v>220</v>
      </c>
      <c r="B57" s="4">
        <f>B48+B49-B53+B55</f>
        <v>0</v>
      </c>
      <c r="C57" s="4">
        <f>C48+C49-C53+C55</f>
        <v>22423940.330000006</v>
      </c>
      <c r="D57" s="4">
        <f>D48+D49-D53+D55</f>
        <v>8922961.8000000045</v>
      </c>
    </row>
    <row r="58" spans="1:4" x14ac:dyDescent="0.3">
      <c r="A58" s="22"/>
      <c r="B58" s="23"/>
      <c r="C58" s="23"/>
      <c r="D58" s="23"/>
    </row>
    <row r="59" spans="1:4" x14ac:dyDescent="0.3">
      <c r="A59" s="17" t="s">
        <v>221</v>
      </c>
      <c r="B59" s="4">
        <f>B57-B49</f>
        <v>0</v>
      </c>
      <c r="C59" s="4">
        <f>C57-C49</f>
        <v>22423940.330000006</v>
      </c>
      <c r="D59" s="4">
        <f>D57-D49</f>
        <v>8922961.8000000045</v>
      </c>
    </row>
    <row r="60" spans="1:4" x14ac:dyDescent="0.3">
      <c r="A60" s="49"/>
      <c r="B60" s="50"/>
      <c r="C60" s="50"/>
      <c r="D60" s="50"/>
    </row>
    <row r="62" spans="1:4" ht="28.8" x14ac:dyDescent="0.3">
      <c r="A62" s="12" t="s">
        <v>5</v>
      </c>
      <c r="B62" s="7" t="s">
        <v>189</v>
      </c>
      <c r="C62" s="7" t="s">
        <v>190</v>
      </c>
      <c r="D62" s="7" t="s">
        <v>191</v>
      </c>
    </row>
    <row r="63" spans="1:4" x14ac:dyDescent="0.3">
      <c r="A63" s="78" t="s">
        <v>194</v>
      </c>
      <c r="B63" s="81">
        <v>0</v>
      </c>
      <c r="C63" s="81">
        <v>0</v>
      </c>
      <c r="D63" s="81">
        <v>0</v>
      </c>
    </row>
    <row r="64" spans="1:4" x14ac:dyDescent="0.3">
      <c r="A64" s="20" t="s">
        <v>222</v>
      </c>
      <c r="B64" s="13">
        <v>0</v>
      </c>
      <c r="C64" s="13">
        <v>0</v>
      </c>
      <c r="D64" s="13">
        <v>0</v>
      </c>
    </row>
    <row r="65" spans="1:4" x14ac:dyDescent="0.3">
      <c r="A65" s="80" t="s">
        <v>213</v>
      </c>
      <c r="B65" s="77">
        <v>0</v>
      </c>
      <c r="C65" s="77">
        <v>0</v>
      </c>
      <c r="D65" s="77">
        <v>0</v>
      </c>
    </row>
    <row r="66" spans="1:4" x14ac:dyDescent="0.3">
      <c r="A66" s="80" t="s">
        <v>216</v>
      </c>
      <c r="B66" s="77">
        <v>0</v>
      </c>
      <c r="C66" s="77">
        <v>0</v>
      </c>
      <c r="D66" s="77">
        <v>0</v>
      </c>
    </row>
    <row r="67" spans="1:4" x14ac:dyDescent="0.3">
      <c r="A67" s="39"/>
      <c r="B67" s="74"/>
      <c r="C67" s="74"/>
      <c r="D67" s="74"/>
    </row>
    <row r="68" spans="1:4" x14ac:dyDescent="0.3">
      <c r="A68" s="51" t="s">
        <v>223</v>
      </c>
      <c r="B68" s="77">
        <v>0</v>
      </c>
      <c r="C68" s="77">
        <v>0</v>
      </c>
      <c r="D68" s="77">
        <v>0</v>
      </c>
    </row>
    <row r="69" spans="1:4" x14ac:dyDescent="0.3">
      <c r="A69" s="39"/>
      <c r="B69" s="74"/>
      <c r="C69" s="74"/>
      <c r="D69" s="74"/>
    </row>
    <row r="70" spans="1:4" x14ac:dyDescent="0.3">
      <c r="A70" s="51" t="s">
        <v>201</v>
      </c>
      <c r="B70" s="15">
        <v>0</v>
      </c>
      <c r="C70" s="77">
        <v>0</v>
      </c>
      <c r="D70" s="77">
        <v>0</v>
      </c>
    </row>
    <row r="71" spans="1:4" x14ac:dyDescent="0.3">
      <c r="A71" s="39"/>
      <c r="B71" s="74"/>
      <c r="C71" s="74"/>
      <c r="D71" s="74"/>
    </row>
    <row r="72" spans="1:4" x14ac:dyDescent="0.3">
      <c r="A72" s="17" t="s">
        <v>224</v>
      </c>
      <c r="B72" s="13">
        <v>0</v>
      </c>
      <c r="C72" s="13">
        <v>0</v>
      </c>
      <c r="D72" s="13">
        <v>0</v>
      </c>
    </row>
    <row r="73" spans="1:4" x14ac:dyDescent="0.3">
      <c r="A73" s="39"/>
      <c r="B73" s="74"/>
      <c r="C73" s="74"/>
      <c r="D73" s="74"/>
    </row>
    <row r="74" spans="1:4" x14ac:dyDescent="0.3">
      <c r="A74" s="17" t="s">
        <v>225</v>
      </c>
      <c r="B74" s="13">
        <v>0</v>
      </c>
      <c r="C74" s="13">
        <v>0</v>
      </c>
      <c r="D74" s="13">
        <v>0</v>
      </c>
    </row>
    <row r="75" spans="1:4" x14ac:dyDescent="0.3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E23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topLeftCell="A19" zoomScale="75" zoomScaleNormal="75" workbookViewId="0">
      <selection activeCell="D41" sqref="B41:D41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x14ac:dyDescent="0.3">
      <c r="A1" s="130" t="s">
        <v>226</v>
      </c>
      <c r="B1" s="131"/>
      <c r="C1" s="131"/>
      <c r="D1" s="131"/>
      <c r="E1" s="131"/>
      <c r="F1" s="131"/>
      <c r="G1" s="132"/>
    </row>
    <row r="2" spans="1:7" x14ac:dyDescent="0.3">
      <c r="A2" s="93" t="str">
        <f>'Formato 1'!A2</f>
        <v>Sistema para el Desarrollo Integral de Familia en el Municipio de León Guanajuato</v>
      </c>
      <c r="B2" s="94"/>
      <c r="C2" s="94"/>
      <c r="D2" s="94"/>
      <c r="E2" s="94"/>
      <c r="F2" s="94"/>
      <c r="G2" s="95"/>
    </row>
    <row r="3" spans="1:7" x14ac:dyDescent="0.3">
      <c r="A3" s="96" t="s">
        <v>227</v>
      </c>
      <c r="B3" s="97"/>
      <c r="C3" s="97"/>
      <c r="D3" s="97"/>
      <c r="E3" s="97"/>
      <c r="F3" s="97"/>
      <c r="G3" s="98"/>
    </row>
    <row r="4" spans="1:7" x14ac:dyDescent="0.3">
      <c r="A4" s="96" t="str">
        <f>'Formato 3'!A4</f>
        <v>Del 1 de enero al 31 de marzo de 2026</v>
      </c>
      <c r="B4" s="97"/>
      <c r="C4" s="97"/>
      <c r="D4" s="97"/>
      <c r="E4" s="97"/>
      <c r="F4" s="97"/>
      <c r="G4" s="98"/>
    </row>
    <row r="5" spans="1:7" x14ac:dyDescent="0.3">
      <c r="A5" s="99" t="s">
        <v>2</v>
      </c>
      <c r="B5" s="100"/>
      <c r="C5" s="100"/>
      <c r="D5" s="100"/>
      <c r="E5" s="100"/>
      <c r="F5" s="100"/>
      <c r="G5" s="101"/>
    </row>
    <row r="6" spans="1:7" x14ac:dyDescent="0.3">
      <c r="A6" s="143" t="s">
        <v>5</v>
      </c>
      <c r="B6" s="145" t="s">
        <v>228</v>
      </c>
      <c r="C6" s="145"/>
      <c r="D6" s="145"/>
      <c r="E6" s="145"/>
      <c r="F6" s="145"/>
      <c r="G6" s="145" t="s">
        <v>229</v>
      </c>
    </row>
    <row r="7" spans="1:7" ht="28.8" x14ac:dyDescent="0.3">
      <c r="A7" s="144"/>
      <c r="B7" s="24" t="s">
        <v>230</v>
      </c>
      <c r="C7" s="7" t="s">
        <v>231</v>
      </c>
      <c r="D7" s="24" t="s">
        <v>232</v>
      </c>
      <c r="E7" s="24" t="s">
        <v>190</v>
      </c>
      <c r="F7" s="24" t="s">
        <v>233</v>
      </c>
      <c r="G7" s="145"/>
    </row>
    <row r="8" spans="1:7" x14ac:dyDescent="0.3">
      <c r="A8" s="25" t="s">
        <v>234</v>
      </c>
      <c r="B8" s="74"/>
      <c r="C8" s="74"/>
      <c r="D8" s="74"/>
      <c r="E8" s="74"/>
      <c r="F8" s="74"/>
      <c r="G8" s="74"/>
    </row>
    <row r="9" spans="1:7" x14ac:dyDescent="0.3">
      <c r="A9" s="51" t="s">
        <v>235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3">
      <c r="A10" s="51" t="s">
        <v>236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3">
      <c r="A11" s="51" t="s">
        <v>237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3">
      <c r="A12" s="51" t="s">
        <v>238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3">
      <c r="A13" s="51" t="s">
        <v>239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3">
      <c r="A14" s="51" t="s">
        <v>240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3">
      <c r="A15" s="51" t="s">
        <v>241</v>
      </c>
      <c r="B15" s="41">
        <v>13768875</v>
      </c>
      <c r="C15" s="41">
        <v>0</v>
      </c>
      <c r="D15" s="41">
        <v>13768875</v>
      </c>
      <c r="E15" s="41">
        <v>5023233.0600000005</v>
      </c>
      <c r="F15" s="41">
        <v>5023233.0600000005</v>
      </c>
      <c r="G15" s="41">
        <v>-8745641.9399999995</v>
      </c>
    </row>
    <row r="16" spans="1:7" x14ac:dyDescent="0.3">
      <c r="A16" s="75" t="s">
        <v>242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3">
      <c r="A17" s="60" t="s">
        <v>243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3">
      <c r="A18" s="60" t="s">
        <v>244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3">
      <c r="A19" s="60" t="s">
        <v>245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3">
      <c r="A20" s="60" t="s">
        <v>246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3">
      <c r="A21" s="60" t="s">
        <v>247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3">
      <c r="A22" s="60" t="s">
        <v>248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3">
      <c r="A23" s="60" t="s">
        <v>249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3">
      <c r="A24" s="60" t="s">
        <v>250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3">
      <c r="A25" s="60" t="s">
        <v>251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3">
      <c r="A26" s="60" t="s">
        <v>252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3">
      <c r="A27" s="60" t="s">
        <v>253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3">
      <c r="A28" s="51" t="s">
        <v>254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3">
      <c r="A29" s="60" t="s">
        <v>255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3">
      <c r="A30" s="60" t="s">
        <v>256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3">
      <c r="A31" s="60" t="s">
        <v>257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3">
      <c r="A32" s="60" t="s">
        <v>258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" customHeight="1" x14ac:dyDescent="0.3">
      <c r="A33" s="60" t="s">
        <v>259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" customHeight="1" x14ac:dyDescent="0.3">
      <c r="A34" s="51" t="s">
        <v>260</v>
      </c>
      <c r="B34" s="41">
        <v>184110513</v>
      </c>
      <c r="C34" s="41">
        <v>0</v>
      </c>
      <c r="D34" s="41">
        <v>184110513</v>
      </c>
      <c r="E34" s="41">
        <v>60736632.479999997</v>
      </c>
      <c r="F34" s="41">
        <v>45993647.149999999</v>
      </c>
      <c r="G34" s="41">
        <v>-123373880.52000001</v>
      </c>
    </row>
    <row r="35" spans="1:7" ht="14.4" customHeight="1" x14ac:dyDescent="0.3">
      <c r="A35" s="51" t="s">
        <v>261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" customHeight="1" x14ac:dyDescent="0.3">
      <c r="A36" s="60" t="s">
        <v>262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" customHeight="1" x14ac:dyDescent="0.3">
      <c r="A37" s="51" t="s">
        <v>263</v>
      </c>
      <c r="B37" s="41">
        <v>0</v>
      </c>
      <c r="C37" s="41">
        <v>0</v>
      </c>
      <c r="D37" s="41">
        <v>0</v>
      </c>
      <c r="E37" s="41">
        <v>2144676</v>
      </c>
      <c r="F37" s="41">
        <v>2144676</v>
      </c>
      <c r="G37" s="41">
        <v>2144676</v>
      </c>
    </row>
    <row r="38" spans="1:7" x14ac:dyDescent="0.3">
      <c r="A38" s="60" t="s">
        <v>264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3">
      <c r="A39" s="60" t="s">
        <v>265</v>
      </c>
      <c r="B39" s="41">
        <v>0</v>
      </c>
      <c r="C39" s="41">
        <v>0</v>
      </c>
      <c r="D39" s="41">
        <v>0</v>
      </c>
      <c r="E39" s="41">
        <v>2144676</v>
      </c>
      <c r="F39" s="41">
        <v>2144676</v>
      </c>
      <c r="G39" s="41">
        <v>2144676</v>
      </c>
    </row>
    <row r="40" spans="1:7" x14ac:dyDescent="0.3">
      <c r="A40" s="39"/>
      <c r="B40" s="41"/>
      <c r="C40" s="41"/>
      <c r="D40" s="41"/>
      <c r="E40" s="41"/>
      <c r="F40" s="41"/>
      <c r="G40" s="41"/>
    </row>
    <row r="41" spans="1:7" x14ac:dyDescent="0.3">
      <c r="A41" s="3" t="s">
        <v>266</v>
      </c>
      <c r="B41" s="4">
        <f t="shared" ref="B41:C41" si="0">B9+B10+B11+B12+B13+B14+B15+B16+B28+B34+B35+B37</f>
        <v>197879388</v>
      </c>
      <c r="C41" s="4">
        <f t="shared" si="0"/>
        <v>0</v>
      </c>
      <c r="D41" s="4">
        <f>D9+D10+D11+D12+D13+D14+D15+D16+D28+D34+D35+D37</f>
        <v>197879388</v>
      </c>
      <c r="E41" s="4">
        <f>E9+E10+E11+E12+E13+E14+E15+E16+E28+E34+E35+E37</f>
        <v>67904541.539999992</v>
      </c>
      <c r="F41" s="4">
        <f>F9+F10+F11+F12+F13+F14+F15+F16+F28+F34+F35+F37</f>
        <v>53161556.210000001</v>
      </c>
      <c r="G41" s="4">
        <f>G9+G10+G11+G12+G13+G14+G15+G16+G28+G34+G35+G37</f>
        <v>-129974846.46000001</v>
      </c>
    </row>
    <row r="42" spans="1:7" x14ac:dyDescent="0.3">
      <c r="A42" s="3" t="s">
        <v>267</v>
      </c>
      <c r="B42" s="76"/>
      <c r="C42" s="76"/>
      <c r="D42" s="76"/>
      <c r="E42" s="76"/>
      <c r="F42" s="76"/>
      <c r="G42" s="4">
        <v>0</v>
      </c>
    </row>
    <row r="43" spans="1:7" x14ac:dyDescent="0.3">
      <c r="A43" s="39"/>
      <c r="B43" s="43"/>
      <c r="C43" s="43"/>
      <c r="D43" s="43"/>
      <c r="E43" s="43"/>
      <c r="F43" s="43"/>
      <c r="G43" s="43"/>
    </row>
    <row r="44" spans="1:7" x14ac:dyDescent="0.3">
      <c r="A44" s="3" t="s">
        <v>268</v>
      </c>
      <c r="B44" s="43"/>
      <c r="C44" s="43"/>
      <c r="D44" s="43"/>
      <c r="E44" s="43"/>
      <c r="F44" s="43"/>
      <c r="G44" s="43"/>
    </row>
    <row r="45" spans="1:7" x14ac:dyDescent="0.3">
      <c r="A45" s="51" t="s">
        <v>269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3">
      <c r="A46" s="63" t="s">
        <v>270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3">
      <c r="A47" s="63" t="s">
        <v>271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3">
      <c r="A48" s="63" t="s">
        <v>272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28.8" x14ac:dyDescent="0.3">
      <c r="A49" s="63" t="s">
        <v>273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3">
      <c r="A50" s="63" t="s">
        <v>274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3">
      <c r="A51" s="63" t="s">
        <v>275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3">
      <c r="A52" s="64" t="s">
        <v>276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3">
      <c r="A53" s="60" t="s">
        <v>277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3">
      <c r="A54" s="51" t="s">
        <v>278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3">
      <c r="A55" s="64" t="s">
        <v>279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3">
      <c r="A56" s="63" t="s">
        <v>280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3">
      <c r="A57" s="63" t="s">
        <v>281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3">
      <c r="A58" s="64" t="s">
        <v>282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3">
      <c r="A59" s="51" t="s">
        <v>283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3">
      <c r="A60" s="63" t="s">
        <v>284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3">
      <c r="A61" s="63" t="s">
        <v>285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3">
      <c r="A62" s="51" t="s">
        <v>286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3">
      <c r="A63" s="51" t="s">
        <v>287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3">
      <c r="A64" s="39"/>
      <c r="B64" s="43"/>
      <c r="C64" s="43"/>
      <c r="D64" s="43"/>
      <c r="E64" s="43"/>
      <c r="F64" s="43"/>
      <c r="G64" s="43"/>
    </row>
    <row r="65" spans="1:7" x14ac:dyDescent="0.3">
      <c r="A65" s="3" t="s">
        <v>288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3">
      <c r="A66" s="39"/>
      <c r="B66" s="43"/>
      <c r="C66" s="43"/>
      <c r="D66" s="43"/>
      <c r="E66" s="43"/>
      <c r="F66" s="43"/>
      <c r="G66" s="43"/>
    </row>
    <row r="67" spans="1:7" x14ac:dyDescent="0.3">
      <c r="A67" s="3" t="s">
        <v>289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3">
      <c r="A68" s="51" t="s">
        <v>290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3">
      <c r="A69" s="39"/>
      <c r="B69" s="43"/>
      <c r="C69" s="43"/>
      <c r="D69" s="43"/>
      <c r="E69" s="43"/>
      <c r="F69" s="43"/>
      <c r="G69" s="43"/>
    </row>
    <row r="70" spans="1:7" x14ac:dyDescent="0.3">
      <c r="A70" s="3" t="s">
        <v>291</v>
      </c>
      <c r="B70" s="4">
        <f>B41+B65+B67</f>
        <v>197879388</v>
      </c>
      <c r="C70" s="4">
        <f t="shared" ref="C70:G70" si="1">C41+C65+C67</f>
        <v>0</v>
      </c>
      <c r="D70" s="4">
        <f t="shared" si="1"/>
        <v>197879388</v>
      </c>
      <c r="E70" s="4">
        <f t="shared" si="1"/>
        <v>67904541.539999992</v>
      </c>
      <c r="F70" s="4">
        <f t="shared" si="1"/>
        <v>53161556.210000001</v>
      </c>
      <c r="G70" s="4">
        <f t="shared" si="1"/>
        <v>-129974846.46000001</v>
      </c>
    </row>
    <row r="71" spans="1:7" x14ac:dyDescent="0.3">
      <c r="A71" s="39"/>
      <c r="B71" s="43"/>
      <c r="C71" s="43"/>
      <c r="D71" s="43"/>
      <c r="E71" s="43"/>
      <c r="F71" s="43"/>
      <c r="G71" s="43"/>
    </row>
    <row r="72" spans="1:7" x14ac:dyDescent="0.3">
      <c r="A72" s="3" t="s">
        <v>292</v>
      </c>
      <c r="B72" s="43"/>
      <c r="C72" s="43"/>
      <c r="D72" s="43"/>
      <c r="E72" s="43"/>
      <c r="F72" s="43"/>
      <c r="G72" s="43"/>
    </row>
    <row r="73" spans="1:7" x14ac:dyDescent="0.3">
      <c r="A73" s="56" t="s">
        <v>293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28.8" x14ac:dyDescent="0.3">
      <c r="A74" s="56" t="s">
        <v>294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3">
      <c r="A75" s="17" t="s">
        <v>295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3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J163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  <col min="9" max="9" width="13.109375" bestFit="1" customWidth="1"/>
  </cols>
  <sheetData>
    <row r="1" spans="1:7" ht="33.6" customHeight="1" x14ac:dyDescent="0.3">
      <c r="A1" s="148" t="s">
        <v>296</v>
      </c>
      <c r="B1" s="131"/>
      <c r="C1" s="131"/>
      <c r="D1" s="131"/>
      <c r="E1" s="131"/>
      <c r="F1" s="131"/>
      <c r="G1" s="132"/>
    </row>
    <row r="2" spans="1:7" x14ac:dyDescent="0.3">
      <c r="A2" s="133" t="str">
        <f>'Formato 1'!A2</f>
        <v>Sistema para el Desarrollo Integral de Familia en el Municipio de León Guanajuato</v>
      </c>
      <c r="B2" s="134"/>
      <c r="C2" s="134"/>
      <c r="D2" s="134"/>
      <c r="E2" s="134"/>
      <c r="F2" s="134"/>
      <c r="G2" s="135"/>
    </row>
    <row r="3" spans="1:7" x14ac:dyDescent="0.3">
      <c r="A3" s="136" t="s">
        <v>297</v>
      </c>
      <c r="B3" s="137"/>
      <c r="C3" s="137"/>
      <c r="D3" s="137"/>
      <c r="E3" s="137"/>
      <c r="F3" s="137"/>
      <c r="G3" s="138"/>
    </row>
    <row r="4" spans="1:7" x14ac:dyDescent="0.3">
      <c r="A4" s="136" t="s">
        <v>298</v>
      </c>
      <c r="B4" s="137"/>
      <c r="C4" s="137"/>
      <c r="D4" s="137"/>
      <c r="E4" s="137"/>
      <c r="F4" s="137"/>
      <c r="G4" s="138"/>
    </row>
    <row r="5" spans="1:7" x14ac:dyDescent="0.3">
      <c r="A5" s="136" t="str">
        <f>'Formato 3'!A4</f>
        <v>Del 1 de enero al 31 de marzo de 2026</v>
      </c>
      <c r="B5" s="137"/>
      <c r="C5" s="137"/>
      <c r="D5" s="137"/>
      <c r="E5" s="137"/>
      <c r="F5" s="137"/>
      <c r="G5" s="138"/>
    </row>
    <row r="6" spans="1:7" x14ac:dyDescent="0.3">
      <c r="A6" s="139" t="s">
        <v>2</v>
      </c>
      <c r="B6" s="140"/>
      <c r="C6" s="140"/>
      <c r="D6" s="140"/>
      <c r="E6" s="140"/>
      <c r="F6" s="140"/>
      <c r="G6" s="141"/>
    </row>
    <row r="7" spans="1:7" x14ac:dyDescent="0.3">
      <c r="A7" s="146" t="s">
        <v>5</v>
      </c>
      <c r="B7" s="146" t="s">
        <v>299</v>
      </c>
      <c r="C7" s="146"/>
      <c r="D7" s="146"/>
      <c r="E7" s="146"/>
      <c r="F7" s="146"/>
      <c r="G7" s="147" t="s">
        <v>300</v>
      </c>
    </row>
    <row r="8" spans="1:7" ht="28.8" x14ac:dyDescent="0.3">
      <c r="A8" s="146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46"/>
    </row>
    <row r="9" spans="1:7" x14ac:dyDescent="0.3">
      <c r="A9" s="26" t="s">
        <v>304</v>
      </c>
      <c r="B9" s="66">
        <f>SUM(B10,B18,B28,B38,B48,B58,B62,B71,B75)</f>
        <v>190684699.52000001</v>
      </c>
      <c r="C9" s="66">
        <f>SUM(C10,C18,C28,C38,C48,C58,C62,C71,C75)</f>
        <v>2.0372681319713593E-9</v>
      </c>
      <c r="D9" s="66">
        <f>SUM(D10,D18,D28,D38,D48,D58,D62,D71,D75)</f>
        <v>190684699.52000001</v>
      </c>
      <c r="E9" s="66">
        <f t="shared" ref="E9:G9" si="0">SUM(E10,E18,E28,E38,E48,E58,E62,E71,E75)</f>
        <v>45403391.289999992</v>
      </c>
      <c r="F9" s="66">
        <f>SUM(F10,F18,F28,F38,F48,F58,F62,F71,F75)</f>
        <v>44161384.489999995</v>
      </c>
      <c r="G9" s="66">
        <f t="shared" si="0"/>
        <v>145281308.23000002</v>
      </c>
    </row>
    <row r="10" spans="1:7" x14ac:dyDescent="0.3">
      <c r="A10" s="67" t="s">
        <v>305</v>
      </c>
      <c r="B10" s="66">
        <v>145005986.47</v>
      </c>
      <c r="C10" s="66">
        <v>8.149072527885437E-10</v>
      </c>
      <c r="D10" s="66">
        <v>145005986.47</v>
      </c>
      <c r="E10" s="66">
        <v>33350226.399999995</v>
      </c>
      <c r="F10" s="66">
        <v>33350226.399999995</v>
      </c>
      <c r="G10" s="66">
        <f>G11+G12+G13+G14+G15</f>
        <v>111655760.07000001</v>
      </c>
    </row>
    <row r="11" spans="1:7" x14ac:dyDescent="0.3">
      <c r="A11" s="68" t="s">
        <v>306</v>
      </c>
      <c r="B11" s="58">
        <v>94922489.269999996</v>
      </c>
      <c r="C11" s="58">
        <v>-991660.57999999821</v>
      </c>
      <c r="D11" s="58">
        <v>93930828.689999998</v>
      </c>
      <c r="E11" s="58">
        <v>20715538.779999997</v>
      </c>
      <c r="F11" s="58">
        <v>20715538.779999997</v>
      </c>
      <c r="G11" s="58">
        <f t="shared" ref="G11:G57" si="1">D11-E11</f>
        <v>73215289.909999996</v>
      </c>
    </row>
    <row r="12" spans="1:7" x14ac:dyDescent="0.3">
      <c r="A12" s="68" t="s">
        <v>307</v>
      </c>
      <c r="B12" s="58">
        <v>0</v>
      </c>
      <c r="C12" s="58">
        <v>622101.37</v>
      </c>
      <c r="D12" s="58">
        <v>622101.37</v>
      </c>
      <c r="E12" s="58">
        <v>514255.68</v>
      </c>
      <c r="F12" s="58">
        <v>514255.68</v>
      </c>
      <c r="G12" s="58">
        <f t="shared" si="1"/>
        <v>107845.69</v>
      </c>
    </row>
    <row r="13" spans="1:7" x14ac:dyDescent="0.3">
      <c r="A13" s="68" t="s">
        <v>308</v>
      </c>
      <c r="B13" s="58">
        <v>12347907.039999999</v>
      </c>
      <c r="C13" s="58">
        <v>417420.61000000127</v>
      </c>
      <c r="D13" s="58">
        <v>12765327.65</v>
      </c>
      <c r="E13" s="58">
        <v>3284903.5299999993</v>
      </c>
      <c r="F13" s="58">
        <v>3284903.5299999993</v>
      </c>
      <c r="G13" s="58">
        <f t="shared" si="1"/>
        <v>9480424.120000001</v>
      </c>
    </row>
    <row r="14" spans="1:7" x14ac:dyDescent="0.3">
      <c r="A14" s="68" t="s">
        <v>309</v>
      </c>
      <c r="B14" s="58">
        <v>27220537.689999998</v>
      </c>
      <c r="C14" s="58">
        <v>-43485</v>
      </c>
      <c r="D14" s="58">
        <v>27177052.689999998</v>
      </c>
      <c r="E14" s="58">
        <v>6681665.6600000001</v>
      </c>
      <c r="F14" s="58">
        <v>6681665.6600000001</v>
      </c>
      <c r="G14" s="58">
        <f t="shared" si="1"/>
        <v>20495387.029999997</v>
      </c>
    </row>
    <row r="15" spans="1:7" x14ac:dyDescent="0.3">
      <c r="A15" s="68" t="s">
        <v>310</v>
      </c>
      <c r="B15" s="58">
        <v>10515052.470000004</v>
      </c>
      <c r="C15" s="58">
        <v>-4376.4000000022352</v>
      </c>
      <c r="D15" s="58">
        <v>10510676.070000002</v>
      </c>
      <c r="E15" s="58">
        <v>2153862.75</v>
      </c>
      <c r="F15" s="58">
        <v>2153862.75</v>
      </c>
      <c r="G15" s="58">
        <f t="shared" si="1"/>
        <v>8356813.3200000022</v>
      </c>
    </row>
    <row r="16" spans="1:7" x14ac:dyDescent="0.3">
      <c r="A16" s="68" t="s">
        <v>311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f t="shared" si="1"/>
        <v>0</v>
      </c>
    </row>
    <row r="17" spans="1:7" x14ac:dyDescent="0.3">
      <c r="A17" s="68" t="s">
        <v>312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f t="shared" si="1"/>
        <v>0</v>
      </c>
    </row>
    <row r="18" spans="1:7" x14ac:dyDescent="0.3">
      <c r="A18" s="67" t="s">
        <v>313</v>
      </c>
      <c r="B18" s="66">
        <f t="shared" ref="B18:C18" si="2">SUM(B19:B27)</f>
        <v>15858315.000000002</v>
      </c>
      <c r="C18" s="66">
        <f t="shared" si="2"/>
        <v>-29.669999999925494</v>
      </c>
      <c r="D18" s="66">
        <f>SUM(D19:D27)</f>
        <v>15858285.33</v>
      </c>
      <c r="E18" s="66">
        <f>SUM(E19:E27)</f>
        <v>1876292.33</v>
      </c>
      <c r="F18" s="66">
        <f t="shared" ref="F18:G18" si="3">SUM(F19:F27)</f>
        <v>1876292.33</v>
      </c>
      <c r="G18" s="66">
        <f t="shared" si="3"/>
        <v>13981993</v>
      </c>
    </row>
    <row r="19" spans="1:7" x14ac:dyDescent="0.3">
      <c r="A19" s="68" t="s">
        <v>314</v>
      </c>
      <c r="B19" s="58">
        <v>2504246.9800000009</v>
      </c>
      <c r="C19" s="58">
        <v>-5715.7400000006892</v>
      </c>
      <c r="D19" s="58">
        <v>2498531.2400000002</v>
      </c>
      <c r="E19" s="58">
        <v>273795.41000000003</v>
      </c>
      <c r="F19" s="58">
        <v>273795.41000000003</v>
      </c>
      <c r="G19" s="58">
        <f t="shared" si="1"/>
        <v>2224735.83</v>
      </c>
    </row>
    <row r="20" spans="1:7" x14ac:dyDescent="0.3">
      <c r="A20" s="68" t="s">
        <v>315</v>
      </c>
      <c r="B20" s="58">
        <v>6658612.25</v>
      </c>
      <c r="C20" s="58">
        <v>6453.3300000000745</v>
      </c>
      <c r="D20" s="58">
        <v>6665065.5800000001</v>
      </c>
      <c r="E20" s="58">
        <v>805363.06000000017</v>
      </c>
      <c r="F20" s="58">
        <v>805363.06000000017</v>
      </c>
      <c r="G20" s="58">
        <f t="shared" si="1"/>
        <v>5859702.5199999996</v>
      </c>
    </row>
    <row r="21" spans="1:7" x14ac:dyDescent="0.3">
      <c r="A21" s="68" t="s">
        <v>316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f t="shared" si="1"/>
        <v>0</v>
      </c>
    </row>
    <row r="22" spans="1:7" x14ac:dyDescent="0.3">
      <c r="A22" s="68" t="s">
        <v>317</v>
      </c>
      <c r="B22" s="58">
        <v>2337046.1399999997</v>
      </c>
      <c r="C22" s="58">
        <v>-33323.259999999776</v>
      </c>
      <c r="D22" s="58">
        <v>2303722.88</v>
      </c>
      <c r="E22" s="58">
        <v>253277.27000000005</v>
      </c>
      <c r="F22" s="58">
        <v>253277.27000000005</v>
      </c>
      <c r="G22" s="58">
        <f t="shared" si="1"/>
        <v>2050445.6099999999</v>
      </c>
    </row>
    <row r="23" spans="1:7" x14ac:dyDescent="0.3">
      <c r="A23" s="68" t="s">
        <v>318</v>
      </c>
      <c r="B23" s="58">
        <v>800702.35000000009</v>
      </c>
      <c r="C23" s="58">
        <v>0</v>
      </c>
      <c r="D23" s="58">
        <v>800702.35</v>
      </c>
      <c r="E23" s="58">
        <v>120492.13</v>
      </c>
      <c r="F23" s="58">
        <v>120492.13</v>
      </c>
      <c r="G23" s="58">
        <f t="shared" si="1"/>
        <v>680210.22</v>
      </c>
    </row>
    <row r="24" spans="1:7" x14ac:dyDescent="0.3">
      <c r="A24" s="68" t="s">
        <v>319</v>
      </c>
      <c r="B24" s="58">
        <v>1902547.4999999998</v>
      </c>
      <c r="C24" s="58">
        <v>3100.0000000002328</v>
      </c>
      <c r="D24" s="58">
        <v>1905647.5</v>
      </c>
      <c r="E24" s="58">
        <v>317489.40999999997</v>
      </c>
      <c r="F24" s="58">
        <v>317489.40999999997</v>
      </c>
      <c r="G24" s="58">
        <f t="shared" si="1"/>
        <v>1588158.09</v>
      </c>
    </row>
    <row r="25" spans="1:7" x14ac:dyDescent="0.3">
      <c r="A25" s="68" t="s">
        <v>320</v>
      </c>
      <c r="B25" s="58">
        <v>1013473.5499999999</v>
      </c>
      <c r="C25" s="58">
        <v>80.000000000116415</v>
      </c>
      <c r="D25" s="58">
        <v>1013553.55</v>
      </c>
      <c r="E25" s="58">
        <v>2486.1999999999998</v>
      </c>
      <c r="F25" s="58">
        <v>2486.1999999999998</v>
      </c>
      <c r="G25" s="58">
        <f t="shared" si="1"/>
        <v>1011067.3500000001</v>
      </c>
    </row>
    <row r="26" spans="1:7" x14ac:dyDescent="0.3">
      <c r="A26" s="68" t="s">
        <v>321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f t="shared" si="1"/>
        <v>0</v>
      </c>
    </row>
    <row r="27" spans="1:7" x14ac:dyDescent="0.3">
      <c r="A27" s="68" t="s">
        <v>322</v>
      </c>
      <c r="B27" s="58">
        <v>641686.22999999986</v>
      </c>
      <c r="C27" s="58">
        <v>29376.000000000116</v>
      </c>
      <c r="D27" s="58">
        <v>671062.23</v>
      </c>
      <c r="E27" s="58">
        <v>103388.84999999998</v>
      </c>
      <c r="F27" s="58">
        <v>103388.84999999998</v>
      </c>
      <c r="G27" s="58">
        <f t="shared" si="1"/>
        <v>567673.38</v>
      </c>
    </row>
    <row r="28" spans="1:7" x14ac:dyDescent="0.3">
      <c r="A28" s="67" t="s">
        <v>323</v>
      </c>
      <c r="B28" s="66">
        <f t="shared" ref="B28:C28" si="4">SUM(B29:B37)</f>
        <v>25301988.439999998</v>
      </c>
      <c r="C28" s="66">
        <f t="shared" si="4"/>
        <v>29.670000001147855</v>
      </c>
      <c r="D28" s="66">
        <f>SUM(D29:D37)</f>
        <v>25302018.109999996</v>
      </c>
      <c r="E28" s="66">
        <f t="shared" ref="E28:G28" si="5">SUM(E29:E37)</f>
        <v>7386411.4799999986</v>
      </c>
      <c r="F28" s="66">
        <f t="shared" si="5"/>
        <v>7204694.6799999997</v>
      </c>
      <c r="G28" s="66">
        <f t="shared" si="5"/>
        <v>17915606.629999999</v>
      </c>
    </row>
    <row r="29" spans="1:7" x14ac:dyDescent="0.3">
      <c r="A29" s="68" t="s">
        <v>324</v>
      </c>
      <c r="B29" s="58">
        <v>2218976.65</v>
      </c>
      <c r="C29" s="58">
        <f t="shared" ref="C29:C37" si="6">D29-B29</f>
        <v>-6984.4799999999814</v>
      </c>
      <c r="D29" s="58">
        <v>2211992.17</v>
      </c>
      <c r="E29" s="58">
        <v>434846.55</v>
      </c>
      <c r="F29" s="58">
        <v>434846.55</v>
      </c>
      <c r="G29" s="58">
        <f t="shared" si="1"/>
        <v>1777145.6199999999</v>
      </c>
    </row>
    <row r="30" spans="1:7" x14ac:dyDescent="0.3">
      <c r="A30" s="68" t="s">
        <v>325</v>
      </c>
      <c r="B30" s="58">
        <v>275741</v>
      </c>
      <c r="C30" s="58">
        <f t="shared" si="6"/>
        <v>5465.9400000000023</v>
      </c>
      <c r="D30" s="58">
        <v>281206.94</v>
      </c>
      <c r="E30" s="58">
        <v>99634.250000000029</v>
      </c>
      <c r="F30" s="58">
        <v>99634.250000000029</v>
      </c>
      <c r="G30" s="58">
        <f t="shared" si="1"/>
        <v>181572.68999999997</v>
      </c>
    </row>
    <row r="31" spans="1:7" x14ac:dyDescent="0.3">
      <c r="A31" s="68" t="s">
        <v>326</v>
      </c>
      <c r="B31" s="58">
        <v>10964475</v>
      </c>
      <c r="C31" s="58">
        <f t="shared" si="6"/>
        <v>439363.6099999994</v>
      </c>
      <c r="D31" s="58">
        <f>11352820.43+51018.18</f>
        <v>11403838.609999999</v>
      </c>
      <c r="E31" s="58">
        <v>3285649.8499999996</v>
      </c>
      <c r="F31" s="58">
        <v>3103933.0500000003</v>
      </c>
      <c r="G31" s="58">
        <f t="shared" si="1"/>
        <v>8118188.7599999998</v>
      </c>
    </row>
    <row r="32" spans="1:7" x14ac:dyDescent="0.3">
      <c r="A32" s="68" t="s">
        <v>327</v>
      </c>
      <c r="B32" s="58">
        <v>677925</v>
      </c>
      <c r="C32" s="58">
        <f t="shared" si="6"/>
        <v>-7230.9299999999348</v>
      </c>
      <c r="D32" s="58">
        <v>670694.07000000007</v>
      </c>
      <c r="E32" s="58">
        <v>205293.16999999998</v>
      </c>
      <c r="F32" s="58">
        <v>205293.16999999998</v>
      </c>
      <c r="G32" s="58">
        <f t="shared" si="1"/>
        <v>465400.90000000008</v>
      </c>
    </row>
    <row r="33" spans="1:7" ht="14.4" customHeight="1" x14ac:dyDescent="0.3">
      <c r="A33" s="68" t="s">
        <v>328</v>
      </c>
      <c r="B33" s="58">
        <v>6771074.9999999972</v>
      </c>
      <c r="C33" s="58">
        <f t="shared" si="6"/>
        <v>-285935.80999999773</v>
      </c>
      <c r="D33" s="58">
        <v>6485139.1899999995</v>
      </c>
      <c r="E33" s="58">
        <v>1686377.39</v>
      </c>
      <c r="F33" s="58">
        <v>1686377.39</v>
      </c>
      <c r="G33" s="58">
        <f t="shared" si="1"/>
        <v>4798761.8</v>
      </c>
    </row>
    <row r="34" spans="1:7" ht="14.4" customHeight="1" x14ac:dyDescent="0.3">
      <c r="A34" s="68" t="s">
        <v>329</v>
      </c>
      <c r="B34" s="58">
        <v>0</v>
      </c>
      <c r="C34" s="58">
        <f t="shared" si="6"/>
        <v>0</v>
      </c>
      <c r="D34" s="58">
        <v>0</v>
      </c>
      <c r="E34" s="58">
        <v>0</v>
      </c>
      <c r="F34" s="58">
        <v>0</v>
      </c>
      <c r="G34" s="58">
        <f t="shared" si="1"/>
        <v>0</v>
      </c>
    </row>
    <row r="35" spans="1:7" ht="14.4" customHeight="1" x14ac:dyDescent="0.3">
      <c r="A35" s="68" t="s">
        <v>330</v>
      </c>
      <c r="B35" s="58">
        <v>413663.45</v>
      </c>
      <c r="C35" s="58">
        <f t="shared" si="6"/>
        <v>-28442.219999999972</v>
      </c>
      <c r="D35" s="58">
        <v>385221.23000000004</v>
      </c>
      <c r="E35" s="58">
        <v>113695.79</v>
      </c>
      <c r="F35" s="58">
        <v>113695.79</v>
      </c>
      <c r="G35" s="58">
        <f t="shared" si="1"/>
        <v>271525.44000000006</v>
      </c>
    </row>
    <row r="36" spans="1:7" ht="14.4" customHeight="1" x14ac:dyDescent="0.3">
      <c r="A36" s="68" t="s">
        <v>331</v>
      </c>
      <c r="B36" s="58">
        <v>701210</v>
      </c>
      <c r="C36" s="58">
        <f t="shared" si="6"/>
        <v>388128.49</v>
      </c>
      <c r="D36" s="58">
        <f>995668.19+93670.3</f>
        <v>1089338.49</v>
      </c>
      <c r="E36" s="58">
        <v>902933.25</v>
      </c>
      <c r="F36" s="58">
        <v>902933.25</v>
      </c>
      <c r="G36" s="58">
        <f t="shared" si="1"/>
        <v>186405.24</v>
      </c>
    </row>
    <row r="37" spans="1:7" ht="14.4" customHeight="1" x14ac:dyDescent="0.3">
      <c r="A37" s="68" t="s">
        <v>332</v>
      </c>
      <c r="B37" s="58">
        <v>3278922.3400000003</v>
      </c>
      <c r="C37" s="58">
        <f t="shared" si="6"/>
        <v>-504334.93000000063</v>
      </c>
      <c r="D37" s="58">
        <v>2774587.4099999997</v>
      </c>
      <c r="E37" s="58">
        <v>657981.23</v>
      </c>
      <c r="F37" s="58">
        <v>657981.23</v>
      </c>
      <c r="G37" s="58">
        <f t="shared" si="1"/>
        <v>2116606.1799999997</v>
      </c>
    </row>
    <row r="38" spans="1:7" x14ac:dyDescent="0.3">
      <c r="A38" s="67" t="s">
        <v>333</v>
      </c>
      <c r="B38" s="66">
        <f t="shared" ref="B38" si="7">B40+B42</f>
        <v>4298744.6100000003</v>
      </c>
      <c r="C38" s="66">
        <f>C40+C42+C46</f>
        <v>0</v>
      </c>
      <c r="D38" s="66">
        <f>D40+D42+D46</f>
        <v>4298744.6100000003</v>
      </c>
      <c r="E38" s="66">
        <f>E40+E42+E46</f>
        <v>810861.08</v>
      </c>
      <c r="F38" s="66">
        <f>F40+F42+F46</f>
        <v>810861.08</v>
      </c>
      <c r="G38" s="66">
        <f>G40+G42+G46</f>
        <v>3487883.53</v>
      </c>
    </row>
    <row r="39" spans="1:7" x14ac:dyDescent="0.3">
      <c r="A39" s="68" t="s">
        <v>334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f t="shared" si="1"/>
        <v>0</v>
      </c>
    </row>
    <row r="40" spans="1:7" x14ac:dyDescent="0.3">
      <c r="A40" s="68" t="s">
        <v>335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f t="shared" si="1"/>
        <v>0</v>
      </c>
    </row>
    <row r="41" spans="1:7" x14ac:dyDescent="0.3">
      <c r="A41" s="68" t="s">
        <v>336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f t="shared" si="1"/>
        <v>0</v>
      </c>
    </row>
    <row r="42" spans="1:7" x14ac:dyDescent="0.3">
      <c r="A42" s="68" t="s">
        <v>337</v>
      </c>
      <c r="B42" s="58">
        <f>4443433.58-51018.18-93640.63-30.16</f>
        <v>4298744.6100000003</v>
      </c>
      <c r="C42" s="58">
        <f t="shared" ref="C42:C46" si="8">D42-B42</f>
        <v>-333414.44000000041</v>
      </c>
      <c r="D42" s="58">
        <f>4110019.14-144688.97</f>
        <v>3965330.17</v>
      </c>
      <c r="E42" s="58">
        <v>598861.07999999996</v>
      </c>
      <c r="F42" s="58">
        <v>598861.07999999996</v>
      </c>
      <c r="G42" s="58">
        <f>D42-E42</f>
        <v>3366469.09</v>
      </c>
    </row>
    <row r="43" spans="1:7" x14ac:dyDescent="0.3">
      <c r="A43" s="68" t="s">
        <v>338</v>
      </c>
      <c r="B43" s="58">
        <v>0</v>
      </c>
      <c r="C43" s="58">
        <f t="shared" si="8"/>
        <v>0</v>
      </c>
      <c r="D43" s="58">
        <v>0</v>
      </c>
      <c r="E43" s="58">
        <v>0</v>
      </c>
      <c r="F43" s="58">
        <v>0</v>
      </c>
      <c r="G43" s="58">
        <f t="shared" si="1"/>
        <v>0</v>
      </c>
    </row>
    <row r="44" spans="1:7" x14ac:dyDescent="0.3">
      <c r="A44" s="68" t="s">
        <v>339</v>
      </c>
      <c r="B44" s="58">
        <v>0</v>
      </c>
      <c r="C44" s="58">
        <f t="shared" si="8"/>
        <v>0</v>
      </c>
      <c r="D44" s="58">
        <v>0</v>
      </c>
      <c r="E44" s="58">
        <v>0</v>
      </c>
      <c r="F44" s="58">
        <v>0</v>
      </c>
      <c r="G44" s="58">
        <f t="shared" si="1"/>
        <v>0</v>
      </c>
    </row>
    <row r="45" spans="1:7" x14ac:dyDescent="0.3">
      <c r="A45" s="68" t="s">
        <v>340</v>
      </c>
      <c r="B45" s="58">
        <v>0</v>
      </c>
      <c r="C45" s="58">
        <f t="shared" si="8"/>
        <v>0</v>
      </c>
      <c r="D45" s="58">
        <v>0</v>
      </c>
      <c r="E45" s="58">
        <v>0</v>
      </c>
      <c r="F45" s="58">
        <v>0</v>
      </c>
      <c r="G45" s="58">
        <f t="shared" si="1"/>
        <v>0</v>
      </c>
    </row>
    <row r="46" spans="1:7" x14ac:dyDescent="0.3">
      <c r="A46" s="68" t="s">
        <v>341</v>
      </c>
      <c r="B46" s="58">
        <v>0</v>
      </c>
      <c r="C46" s="58">
        <f t="shared" si="8"/>
        <v>333414.44</v>
      </c>
      <c r="D46" s="58">
        <v>333414.44</v>
      </c>
      <c r="E46" s="58">
        <v>212000</v>
      </c>
      <c r="F46" s="58">
        <v>212000</v>
      </c>
      <c r="G46" s="58">
        <f t="shared" si="1"/>
        <v>121414.44</v>
      </c>
    </row>
    <row r="47" spans="1:7" x14ac:dyDescent="0.3">
      <c r="A47" s="68" t="s">
        <v>342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f t="shared" si="1"/>
        <v>0</v>
      </c>
    </row>
    <row r="48" spans="1:7" x14ac:dyDescent="0.3">
      <c r="A48" s="67" t="s">
        <v>343</v>
      </c>
      <c r="B48" s="66">
        <f>SUM(B49:B57)</f>
        <v>219665</v>
      </c>
      <c r="C48" s="66">
        <f t="shared" ref="C48" si="9">SUM(C49:C57)</f>
        <v>0</v>
      </c>
      <c r="D48" s="66">
        <f>SUM(D49:D57)</f>
        <v>219665</v>
      </c>
      <c r="E48" s="66">
        <f t="shared" ref="E48:G48" si="10">SUM(E49:E57)</f>
        <v>1979600</v>
      </c>
      <c r="F48" s="66">
        <f t="shared" si="10"/>
        <v>919310</v>
      </c>
      <c r="G48" s="66">
        <f t="shared" si="10"/>
        <v>-1759935</v>
      </c>
    </row>
    <row r="49" spans="1:7" x14ac:dyDescent="0.3">
      <c r="A49" s="68" t="s">
        <v>344</v>
      </c>
      <c r="B49" s="58">
        <v>200000</v>
      </c>
      <c r="C49" s="58">
        <v>0</v>
      </c>
      <c r="D49" s="58">
        <v>200000</v>
      </c>
      <c r="E49" s="58">
        <v>0</v>
      </c>
      <c r="F49" s="58">
        <v>0</v>
      </c>
      <c r="G49" s="58">
        <f t="shared" si="1"/>
        <v>200000</v>
      </c>
    </row>
    <row r="50" spans="1:7" x14ac:dyDescent="0.3">
      <c r="A50" s="68" t="s">
        <v>345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f t="shared" si="1"/>
        <v>0</v>
      </c>
    </row>
    <row r="51" spans="1:7" x14ac:dyDescent="0.3">
      <c r="A51" s="68" t="s">
        <v>346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f t="shared" si="1"/>
        <v>0</v>
      </c>
    </row>
    <row r="52" spans="1:7" x14ac:dyDescent="0.3">
      <c r="A52" s="68" t="s">
        <v>347</v>
      </c>
      <c r="B52" s="58">
        <v>0</v>
      </c>
      <c r="C52" s="58">
        <v>0</v>
      </c>
      <c r="D52" s="58">
        <v>0</v>
      </c>
      <c r="E52" s="58">
        <v>1979600</v>
      </c>
      <c r="F52" s="58">
        <v>919310</v>
      </c>
      <c r="G52" s="58">
        <f t="shared" si="1"/>
        <v>-1979600</v>
      </c>
    </row>
    <row r="53" spans="1:7" x14ac:dyDescent="0.3">
      <c r="A53" s="68" t="s">
        <v>348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f t="shared" si="1"/>
        <v>0</v>
      </c>
    </row>
    <row r="54" spans="1:7" x14ac:dyDescent="0.3">
      <c r="A54" s="68" t="s">
        <v>349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f t="shared" si="1"/>
        <v>0</v>
      </c>
    </row>
    <row r="55" spans="1:7" x14ac:dyDescent="0.3">
      <c r="A55" s="68" t="s">
        <v>350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f t="shared" si="1"/>
        <v>0</v>
      </c>
    </row>
    <row r="56" spans="1:7" x14ac:dyDescent="0.3">
      <c r="A56" s="68" t="s">
        <v>351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f t="shared" si="1"/>
        <v>0</v>
      </c>
    </row>
    <row r="57" spans="1:7" x14ac:dyDescent="0.3">
      <c r="A57" s="68" t="s">
        <v>352</v>
      </c>
      <c r="B57" s="58">
        <v>19665</v>
      </c>
      <c r="C57" s="58">
        <v>0</v>
      </c>
      <c r="D57" s="58">
        <v>19665</v>
      </c>
      <c r="E57" s="58">
        <v>0</v>
      </c>
      <c r="F57" s="58">
        <v>0</v>
      </c>
      <c r="G57" s="58">
        <f t="shared" si="1"/>
        <v>19665</v>
      </c>
    </row>
    <row r="58" spans="1:7" x14ac:dyDescent="0.3">
      <c r="A58" s="67" t="s">
        <v>353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</row>
    <row r="59" spans="1:7" x14ac:dyDescent="0.3">
      <c r="A59" s="68" t="s">
        <v>354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x14ac:dyDescent="0.3">
      <c r="A60" s="68" t="s">
        <v>355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3">
      <c r="A61" s="68" t="s">
        <v>356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3">
      <c r="A62" s="67" t="s">
        <v>357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</row>
    <row r="63" spans="1:7" x14ac:dyDescent="0.3">
      <c r="A63" s="68" t="s">
        <v>358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3">
      <c r="A64" s="68" t="s">
        <v>359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3">
      <c r="A65" s="68" t="s">
        <v>360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3">
      <c r="A66" s="68" t="s">
        <v>361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3">
      <c r="A67" s="68" t="s">
        <v>362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3">
      <c r="A68" s="68" t="s">
        <v>363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3">
      <c r="A69" s="68" t="s">
        <v>364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3">
      <c r="A70" s="68" t="s">
        <v>365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3">
      <c r="A71" s="67" t="s">
        <v>366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x14ac:dyDescent="0.3">
      <c r="A72" s="68" t="s">
        <v>367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3">
      <c r="A73" s="68" t="s">
        <v>368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3">
      <c r="A74" s="68" t="s">
        <v>369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3">
      <c r="A75" s="67" t="s">
        <v>370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</row>
    <row r="76" spans="1:7" x14ac:dyDescent="0.3">
      <c r="A76" s="68" t="s">
        <v>371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3">
      <c r="A77" s="68" t="s">
        <v>372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3">
      <c r="A78" s="68" t="s">
        <v>373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3">
      <c r="A79" s="68" t="s">
        <v>374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3">
      <c r="A80" s="68" t="s">
        <v>375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10" x14ac:dyDescent="0.3">
      <c r="A81" s="68" t="s">
        <v>376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10" x14ac:dyDescent="0.3">
      <c r="A82" s="68" t="s">
        <v>377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10" x14ac:dyDescent="0.3">
      <c r="A83" s="69"/>
      <c r="B83" s="58"/>
      <c r="C83" s="58"/>
      <c r="D83" s="58"/>
      <c r="E83" s="58"/>
      <c r="F83" s="58"/>
      <c r="G83" s="58"/>
      <c r="I83" s="129"/>
    </row>
    <row r="84" spans="1:10" x14ac:dyDescent="0.3">
      <c r="A84" s="27" t="s">
        <v>378</v>
      </c>
      <c r="B84" s="66">
        <f>B85+B93+B103+B113+B123</f>
        <v>7194688.4800000004</v>
      </c>
      <c r="C84" s="66">
        <f t="shared" ref="C84:F84" si="11">C85+C93+C103+C113+C123</f>
        <v>7.4464878707658499E-11</v>
      </c>
      <c r="D84" s="66">
        <f t="shared" si="11"/>
        <v>7194688.4800000004</v>
      </c>
      <c r="E84" s="66">
        <f t="shared" si="11"/>
        <v>77209.919999999998</v>
      </c>
      <c r="F84" s="66">
        <f t="shared" si="11"/>
        <v>77209.919999999998</v>
      </c>
      <c r="G84" s="66">
        <v>7117478.5600000005</v>
      </c>
      <c r="J84" s="129"/>
    </row>
    <row r="85" spans="1:10" x14ac:dyDescent="0.3">
      <c r="A85" s="67" t="s">
        <v>305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</row>
    <row r="86" spans="1:10" x14ac:dyDescent="0.3">
      <c r="A86" s="68" t="s">
        <v>306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</row>
    <row r="87" spans="1:10" x14ac:dyDescent="0.3">
      <c r="A87" s="68" t="s">
        <v>307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</row>
    <row r="88" spans="1:10" x14ac:dyDescent="0.3">
      <c r="A88" s="68" t="s">
        <v>308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</row>
    <row r="89" spans="1:10" x14ac:dyDescent="0.3">
      <c r="A89" s="68" t="s">
        <v>309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</row>
    <row r="90" spans="1:10" x14ac:dyDescent="0.3">
      <c r="A90" s="68" t="s">
        <v>310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</row>
    <row r="91" spans="1:10" x14ac:dyDescent="0.3">
      <c r="A91" s="68" t="s">
        <v>311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10" x14ac:dyDescent="0.3">
      <c r="A92" s="68" t="s">
        <v>312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</row>
    <row r="93" spans="1:10" x14ac:dyDescent="0.3">
      <c r="A93" s="67" t="s">
        <v>313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</row>
    <row r="94" spans="1:10" x14ac:dyDescent="0.3">
      <c r="A94" s="68" t="s">
        <v>314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</row>
    <row r="95" spans="1:10" x14ac:dyDescent="0.3">
      <c r="A95" s="68" t="s">
        <v>315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</row>
    <row r="96" spans="1:10" x14ac:dyDescent="0.3">
      <c r="A96" s="68" t="s">
        <v>316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3">
      <c r="A97" s="68" t="s">
        <v>317</v>
      </c>
      <c r="B97" s="58">
        <v>0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</row>
    <row r="98" spans="1:7" x14ac:dyDescent="0.3">
      <c r="A98" s="70" t="s">
        <v>318</v>
      </c>
      <c r="B98" s="58">
        <v>0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</row>
    <row r="99" spans="1:7" x14ac:dyDescent="0.3">
      <c r="A99" s="68" t="s">
        <v>319</v>
      </c>
      <c r="B99" s="58">
        <v>0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</row>
    <row r="100" spans="1:7" x14ac:dyDescent="0.3">
      <c r="A100" s="68" t="s">
        <v>320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</row>
    <row r="101" spans="1:7" x14ac:dyDescent="0.3">
      <c r="A101" s="68" t="s">
        <v>321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</row>
    <row r="102" spans="1:7" x14ac:dyDescent="0.3">
      <c r="A102" s="68" t="s">
        <v>322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</row>
    <row r="103" spans="1:7" x14ac:dyDescent="0.3">
      <c r="A103" s="67" t="s">
        <v>323</v>
      </c>
      <c r="B103" s="66">
        <v>0</v>
      </c>
      <c r="C103" s="66">
        <f>C107+C111</f>
        <v>709.92</v>
      </c>
      <c r="D103" s="66">
        <f>D107+D111</f>
        <v>709.92</v>
      </c>
      <c r="E103" s="66">
        <v>709.92</v>
      </c>
      <c r="F103" s="66">
        <v>709.92</v>
      </c>
      <c r="G103" s="66">
        <f t="shared" ref="G103" si="12">G104+G112+G122+G132+G142</f>
        <v>0</v>
      </c>
    </row>
    <row r="104" spans="1:7" x14ac:dyDescent="0.3">
      <c r="A104" s="68" t="s">
        <v>324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</row>
    <row r="105" spans="1:7" x14ac:dyDescent="0.3">
      <c r="A105" s="68" t="s">
        <v>325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</row>
    <row r="106" spans="1:7" x14ac:dyDescent="0.3">
      <c r="A106" s="68" t="s">
        <v>326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</row>
    <row r="107" spans="1:7" x14ac:dyDescent="0.3">
      <c r="A107" s="68" t="s">
        <v>327</v>
      </c>
      <c r="B107" s="58">
        <v>0</v>
      </c>
      <c r="C107" s="58">
        <f t="shared" ref="C107" si="13">D107-B107</f>
        <v>709.92</v>
      </c>
      <c r="D107" s="58">
        <v>709.92</v>
      </c>
      <c r="E107" s="58">
        <v>709.92</v>
      </c>
      <c r="F107" s="58">
        <v>709.92</v>
      </c>
      <c r="G107" s="58">
        <f t="shared" ref="G107" si="14">D107-E107</f>
        <v>0</v>
      </c>
    </row>
    <row r="108" spans="1:7" x14ac:dyDescent="0.3">
      <c r="A108" s="68" t="s">
        <v>328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</row>
    <row r="109" spans="1:7" x14ac:dyDescent="0.3">
      <c r="A109" s="68" t="s">
        <v>329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</row>
    <row r="110" spans="1:7" x14ac:dyDescent="0.3">
      <c r="A110" s="68" t="s">
        <v>330</v>
      </c>
      <c r="B110" s="58">
        <v>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</row>
    <row r="111" spans="1:7" x14ac:dyDescent="0.3">
      <c r="A111" s="68" t="s">
        <v>331</v>
      </c>
      <c r="B111" s="58">
        <v>0</v>
      </c>
      <c r="C111" s="58">
        <v>0</v>
      </c>
      <c r="D111" s="58">
        <v>0</v>
      </c>
      <c r="E111" s="58">
        <v>0</v>
      </c>
      <c r="F111" s="58">
        <v>0</v>
      </c>
      <c r="G111" s="58">
        <f t="shared" ref="G111" si="15">D111-E111</f>
        <v>0</v>
      </c>
    </row>
    <row r="112" spans="1:7" x14ac:dyDescent="0.3">
      <c r="A112" s="68" t="s">
        <v>332</v>
      </c>
      <c r="B112" s="58">
        <v>0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</row>
    <row r="113" spans="1:7" x14ac:dyDescent="0.3">
      <c r="A113" s="67" t="s">
        <v>333</v>
      </c>
      <c r="B113" s="66">
        <v>7194688.4800000004</v>
      </c>
      <c r="C113" s="66">
        <f>C117</f>
        <v>-709.91999999992549</v>
      </c>
      <c r="D113" s="66">
        <f>D117</f>
        <v>7193978.5600000005</v>
      </c>
      <c r="E113" s="66">
        <v>76500</v>
      </c>
      <c r="F113" s="66">
        <v>76500</v>
      </c>
      <c r="G113" s="66">
        <f>G117</f>
        <v>7117478.5600000005</v>
      </c>
    </row>
    <row r="114" spans="1:7" x14ac:dyDescent="0.3">
      <c r="A114" s="68" t="s">
        <v>334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 x14ac:dyDescent="0.3">
      <c r="A115" s="68" t="s">
        <v>335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3">
      <c r="A116" s="68" t="s">
        <v>336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 x14ac:dyDescent="0.3">
      <c r="A117" s="68" t="s">
        <v>337</v>
      </c>
      <c r="B117" s="58">
        <f>7050000+51018.48+93670</f>
        <v>7194688.4800000004</v>
      </c>
      <c r="C117" s="58">
        <f t="shared" ref="C117" si="16">D117-B117</f>
        <v>-709.91999999992549</v>
      </c>
      <c r="D117" s="58">
        <f>7194688.48-709.92</f>
        <v>7193978.5600000005</v>
      </c>
      <c r="E117" s="58">
        <v>76500</v>
      </c>
      <c r="F117" s="58">
        <v>76500</v>
      </c>
      <c r="G117" s="58">
        <f t="shared" ref="G117" si="17">D117-E117</f>
        <v>7117478.5600000005</v>
      </c>
    </row>
    <row r="118" spans="1:7" x14ac:dyDescent="0.3">
      <c r="A118" s="68" t="s">
        <v>338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3">
      <c r="A119" s="68" t="s">
        <v>339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3">
      <c r="A120" s="68" t="s">
        <v>340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3">
      <c r="A121" s="68" t="s">
        <v>341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3">
      <c r="A122" s="68" t="s">
        <v>342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3">
      <c r="A123" s="67" t="s">
        <v>343</v>
      </c>
      <c r="B123" s="66">
        <v>0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</row>
    <row r="124" spans="1:7" x14ac:dyDescent="0.3">
      <c r="A124" s="68" t="s">
        <v>344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</row>
    <row r="125" spans="1:7" x14ac:dyDescent="0.3">
      <c r="A125" s="68" t="s">
        <v>345</v>
      </c>
      <c r="B125" s="58">
        <v>0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</row>
    <row r="126" spans="1:7" x14ac:dyDescent="0.3">
      <c r="A126" s="68" t="s">
        <v>346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</row>
    <row r="127" spans="1:7" x14ac:dyDescent="0.3">
      <c r="A127" s="68" t="s">
        <v>347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 x14ac:dyDescent="0.3">
      <c r="A128" s="68" t="s">
        <v>348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</row>
    <row r="129" spans="1:7" x14ac:dyDescent="0.3">
      <c r="A129" s="68" t="s">
        <v>349</v>
      </c>
      <c r="B129" s="58">
        <v>0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</row>
    <row r="130" spans="1:7" x14ac:dyDescent="0.3">
      <c r="A130" s="68" t="s">
        <v>350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3">
      <c r="A131" s="68" t="s">
        <v>351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3">
      <c r="A132" s="68" t="s">
        <v>352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 x14ac:dyDescent="0.3">
      <c r="A133" s="67" t="s">
        <v>353</v>
      </c>
      <c r="B133" s="66">
        <v>0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</row>
    <row r="134" spans="1:7" x14ac:dyDescent="0.3">
      <c r="A134" s="68" t="s">
        <v>354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 x14ac:dyDescent="0.3">
      <c r="A135" s="68" t="s">
        <v>355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 x14ac:dyDescent="0.3">
      <c r="A136" s="68" t="s">
        <v>356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3">
      <c r="A137" s="67" t="s">
        <v>357</v>
      </c>
      <c r="B137" s="66">
        <v>0</v>
      </c>
      <c r="C137" s="66">
        <v>0</v>
      </c>
      <c r="D137" s="66">
        <v>0</v>
      </c>
      <c r="E137" s="66">
        <v>0</v>
      </c>
      <c r="F137" s="66">
        <v>0</v>
      </c>
      <c r="G137" s="66">
        <v>0</v>
      </c>
    </row>
    <row r="138" spans="1:7" x14ac:dyDescent="0.3">
      <c r="A138" s="68" t="s">
        <v>358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3">
      <c r="A139" s="68" t="s">
        <v>359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3">
      <c r="A140" s="68" t="s">
        <v>360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3">
      <c r="A141" s="68" t="s">
        <v>361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3">
      <c r="A142" s="68" t="s">
        <v>362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3">
      <c r="A143" s="68" t="s">
        <v>363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3">
      <c r="A144" s="68" t="s">
        <v>364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3">
      <c r="A145" s="68" t="s">
        <v>365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 x14ac:dyDescent="0.3">
      <c r="A146" s="67" t="s">
        <v>366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 x14ac:dyDescent="0.3">
      <c r="A147" s="68" t="s">
        <v>367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3">
      <c r="A148" s="68" t="s">
        <v>368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3">
      <c r="A149" s="68" t="s">
        <v>369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3">
      <c r="A150" s="67" t="s">
        <v>370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 x14ac:dyDescent="0.3">
      <c r="A151" s="68" t="s">
        <v>371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3">
      <c r="A152" s="68" t="s">
        <v>372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3">
      <c r="A153" s="68" t="s">
        <v>373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3">
      <c r="A154" s="70" t="s">
        <v>374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3">
      <c r="A155" s="68" t="s">
        <v>375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3">
      <c r="A156" s="68" t="s">
        <v>376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3">
      <c r="A157" s="68" t="s">
        <v>377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3">
      <c r="A158" s="71"/>
      <c r="B158" s="72"/>
      <c r="C158" s="72"/>
      <c r="D158" s="72"/>
      <c r="E158" s="72"/>
      <c r="F158" s="72"/>
      <c r="G158" s="72"/>
    </row>
    <row r="159" spans="1:7" x14ac:dyDescent="0.3">
      <c r="A159" s="28" t="s">
        <v>379</v>
      </c>
      <c r="B159" s="73">
        <f>B84+B9</f>
        <v>197879388</v>
      </c>
      <c r="C159" s="73">
        <f t="shared" ref="C159:G159" si="18">C84+C9</f>
        <v>2.1117330106790178E-9</v>
      </c>
      <c r="D159" s="73">
        <f t="shared" si="18"/>
        <v>197879388</v>
      </c>
      <c r="E159" s="73">
        <f t="shared" si="18"/>
        <v>45480601.209999993</v>
      </c>
      <c r="F159" s="73">
        <f t="shared" si="18"/>
        <v>44238594.409999996</v>
      </c>
      <c r="G159" s="73">
        <f t="shared" si="18"/>
        <v>152398786.79000002</v>
      </c>
    </row>
    <row r="160" spans="1:7" x14ac:dyDescent="0.3">
      <c r="A160" s="49"/>
      <c r="B160" s="48"/>
      <c r="C160" s="48"/>
      <c r="D160" s="48"/>
      <c r="E160" s="48"/>
      <c r="F160" s="48"/>
      <c r="G160" s="48"/>
    </row>
    <row r="162" spans="2:8" x14ac:dyDescent="0.3">
      <c r="E162" s="129"/>
      <c r="F162" s="129"/>
      <c r="G162" s="129"/>
      <c r="H162" s="129"/>
    </row>
    <row r="163" spans="2:8" x14ac:dyDescent="0.3">
      <c r="B163" s="129"/>
    </row>
  </sheetData>
  <protectedRanges>
    <protectedRange sqref="B9:G9 B84:G84 G103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35.4" customHeight="1" x14ac:dyDescent="0.3">
      <c r="A1" s="148" t="s">
        <v>380</v>
      </c>
      <c r="B1" s="149"/>
      <c r="C1" s="149"/>
      <c r="D1" s="149"/>
      <c r="E1" s="149"/>
      <c r="F1" s="149"/>
      <c r="G1" s="150"/>
    </row>
    <row r="2" spans="1:7" ht="15" customHeight="1" x14ac:dyDescent="0.3">
      <c r="A2" s="133" t="str">
        <f>'Formato 1'!A2</f>
        <v>Sistema para el Desarrollo Integral de Familia en el Municipio de León Guanajuato</v>
      </c>
      <c r="B2" s="134"/>
      <c r="C2" s="134"/>
      <c r="D2" s="134"/>
      <c r="E2" s="134"/>
      <c r="F2" s="134"/>
      <c r="G2" s="135"/>
    </row>
    <row r="3" spans="1:7" ht="15" customHeight="1" x14ac:dyDescent="0.3">
      <c r="A3" s="136" t="s">
        <v>297</v>
      </c>
      <c r="B3" s="137"/>
      <c r="C3" s="137"/>
      <c r="D3" s="137"/>
      <c r="E3" s="137"/>
      <c r="F3" s="137"/>
      <c r="G3" s="138"/>
    </row>
    <row r="4" spans="1:7" ht="15" customHeight="1" x14ac:dyDescent="0.3">
      <c r="A4" s="124" t="s">
        <v>381</v>
      </c>
      <c r="B4" s="125"/>
      <c r="C4" s="125"/>
      <c r="D4" s="125"/>
      <c r="E4" s="125"/>
      <c r="F4" s="125"/>
      <c r="G4" s="126"/>
    </row>
    <row r="5" spans="1:7" ht="15" customHeight="1" x14ac:dyDescent="0.3">
      <c r="A5" s="136" t="str">
        <f>'Formato 3'!A4</f>
        <v>Del 1 de enero al 31 de marzo de 2026</v>
      </c>
      <c r="B5" s="137"/>
      <c r="C5" s="137"/>
      <c r="D5" s="137"/>
      <c r="E5" s="137"/>
      <c r="F5" s="137"/>
      <c r="G5" s="138"/>
    </row>
    <row r="6" spans="1:7" x14ac:dyDescent="0.3">
      <c r="A6" s="139" t="s">
        <v>2</v>
      </c>
      <c r="B6" s="140"/>
      <c r="C6" s="140"/>
      <c r="D6" s="140"/>
      <c r="E6" s="140"/>
      <c r="F6" s="140"/>
      <c r="G6" s="141"/>
    </row>
    <row r="7" spans="1:7" ht="15" customHeight="1" x14ac:dyDescent="0.3">
      <c r="A7" s="143" t="s">
        <v>5</v>
      </c>
      <c r="B7" s="145" t="s">
        <v>299</v>
      </c>
      <c r="C7" s="145"/>
      <c r="D7" s="145"/>
      <c r="E7" s="145"/>
      <c r="F7" s="145"/>
      <c r="G7" s="147" t="s">
        <v>300</v>
      </c>
    </row>
    <row r="8" spans="1:7" ht="28.8" x14ac:dyDescent="0.3">
      <c r="A8" s="144"/>
      <c r="B8" s="24" t="s">
        <v>205</v>
      </c>
      <c r="C8" s="7" t="s">
        <v>231</v>
      </c>
      <c r="D8" s="24" t="s">
        <v>232</v>
      </c>
      <c r="E8" s="24" t="s">
        <v>190</v>
      </c>
      <c r="F8" s="24" t="s">
        <v>206</v>
      </c>
      <c r="G8" s="146"/>
    </row>
    <row r="9" spans="1:7" ht="15.75" customHeight="1" x14ac:dyDescent="0.3">
      <c r="A9" s="25" t="s">
        <v>382</v>
      </c>
      <c r="B9" s="29">
        <v>190684699.52000001</v>
      </c>
      <c r="C9" s="29">
        <v>2.0372681319713593E-9</v>
      </c>
      <c r="D9" s="29">
        <v>190684699.52000001</v>
      </c>
      <c r="E9" s="29">
        <v>45403391.289999992</v>
      </c>
      <c r="F9" s="29">
        <v>44161384.489999995</v>
      </c>
      <c r="G9" s="29">
        <v>145281308.23000002</v>
      </c>
    </row>
    <row r="10" spans="1:7" x14ac:dyDescent="0.3">
      <c r="A10" s="55" t="s">
        <v>383</v>
      </c>
      <c r="B10" s="58">
        <v>190684699.52000001</v>
      </c>
      <c r="C10" s="58">
        <v>2.0372681319713593E-9</v>
      </c>
      <c r="D10" s="58">
        <v>190684699.52000001</v>
      </c>
      <c r="E10" s="58">
        <v>45403391.289999992</v>
      </c>
      <c r="F10" s="58">
        <v>44161384.489999995</v>
      </c>
      <c r="G10" s="58">
        <v>145281308.23000002</v>
      </c>
    </row>
    <row r="11" spans="1:7" x14ac:dyDescent="0.3">
      <c r="A11" s="55" t="s">
        <v>384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3">
      <c r="A12" s="55" t="s">
        <v>385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">
      <c r="A13" s="55" t="s">
        <v>386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">
      <c r="A14" s="55" t="s">
        <v>387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">
      <c r="A15" s="55" t="s">
        <v>388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5" t="s">
        <v>389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3">
      <c r="A17" s="55" t="s">
        <v>390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3">
      <c r="A18" s="30" t="s">
        <v>151</v>
      </c>
      <c r="B18" s="43"/>
      <c r="C18" s="43"/>
      <c r="D18" s="43"/>
      <c r="E18" s="43"/>
      <c r="F18" s="43"/>
      <c r="G18" s="43"/>
    </row>
    <row r="19" spans="1:7" x14ac:dyDescent="0.3">
      <c r="A19" s="3" t="s">
        <v>391</v>
      </c>
      <c r="B19" s="4">
        <v>7194688.4800000004</v>
      </c>
      <c r="C19" s="4">
        <v>7.4464878707658499E-11</v>
      </c>
      <c r="D19" s="4">
        <v>7194688.4800000004</v>
      </c>
      <c r="E19" s="4">
        <v>77209.919999999998</v>
      </c>
      <c r="F19" s="4">
        <v>77209.919999999998</v>
      </c>
      <c r="G19" s="4">
        <v>7117478.5600000005</v>
      </c>
    </row>
    <row r="20" spans="1:7" x14ac:dyDescent="0.3">
      <c r="A20" s="55" t="s">
        <v>383</v>
      </c>
      <c r="B20" s="58">
        <v>7194688.4800000004</v>
      </c>
      <c r="C20" s="58">
        <v>7.4464878707658499E-11</v>
      </c>
      <c r="D20" s="58">
        <v>7194688.4800000004</v>
      </c>
      <c r="E20" s="58">
        <v>77209.919999999998</v>
      </c>
      <c r="F20" s="58">
        <v>77209.919999999998</v>
      </c>
      <c r="G20" s="58">
        <v>7117478.5600000005</v>
      </c>
    </row>
    <row r="21" spans="1:7" x14ac:dyDescent="0.3">
      <c r="A21" s="55" t="s">
        <v>384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3">
      <c r="A22" s="55" t="s">
        <v>385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3">
      <c r="A23" s="55" t="s">
        <v>386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3">
      <c r="A24" s="55" t="s">
        <v>387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3">
      <c r="A25" s="55" t="s">
        <v>388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3">
      <c r="A26" s="55" t="s">
        <v>389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3">
      <c r="A27" s="55" t="s">
        <v>390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3">
      <c r="A28" s="30" t="s">
        <v>151</v>
      </c>
      <c r="B28" s="43"/>
      <c r="C28" s="43"/>
      <c r="D28" s="43"/>
      <c r="E28" s="43"/>
      <c r="F28" s="43"/>
      <c r="G28" s="43"/>
    </row>
    <row r="29" spans="1:7" x14ac:dyDescent="0.3">
      <c r="A29" s="3" t="s">
        <v>379</v>
      </c>
      <c r="B29" s="4">
        <f>B9+B19</f>
        <v>197879388</v>
      </c>
      <c r="C29" s="4">
        <f t="shared" ref="C29:G29" si="0">C9+C19</f>
        <v>2.1117330106790178E-9</v>
      </c>
      <c r="D29" s="4">
        <f t="shared" si="0"/>
        <v>197879388</v>
      </c>
      <c r="E29" s="4">
        <f t="shared" si="0"/>
        <v>45480601.209999993</v>
      </c>
      <c r="F29" s="4">
        <f t="shared" si="0"/>
        <v>44238594.409999996</v>
      </c>
      <c r="G29" s="4">
        <f t="shared" si="0"/>
        <v>152398786.79000002</v>
      </c>
    </row>
    <row r="30" spans="1:7" x14ac:dyDescent="0.3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35.4" customHeight="1" x14ac:dyDescent="0.3">
      <c r="A1" s="151" t="s">
        <v>392</v>
      </c>
      <c r="B1" s="152"/>
      <c r="C1" s="152"/>
      <c r="D1" s="152"/>
      <c r="E1" s="152"/>
      <c r="F1" s="152"/>
      <c r="G1" s="152"/>
    </row>
    <row r="2" spans="1:7" x14ac:dyDescent="0.3">
      <c r="A2" s="93" t="str">
        <f>'Formato 1'!A2</f>
        <v>Sistema para el Desarrollo Integral de Familia en el Municipio de León Guanajuato</v>
      </c>
      <c r="B2" s="94"/>
      <c r="C2" s="94"/>
      <c r="D2" s="94"/>
      <c r="E2" s="94"/>
      <c r="F2" s="94"/>
      <c r="G2" s="95"/>
    </row>
    <row r="3" spans="1:7" x14ac:dyDescent="0.3">
      <c r="A3" s="96" t="s">
        <v>393</v>
      </c>
      <c r="B3" s="97"/>
      <c r="C3" s="97"/>
      <c r="D3" s="97"/>
      <c r="E3" s="97"/>
      <c r="F3" s="97"/>
      <c r="G3" s="98"/>
    </row>
    <row r="4" spans="1:7" x14ac:dyDescent="0.3">
      <c r="A4" s="96" t="s">
        <v>394</v>
      </c>
      <c r="B4" s="97"/>
      <c r="C4" s="97"/>
      <c r="D4" s="97"/>
      <c r="E4" s="97"/>
      <c r="F4" s="97"/>
      <c r="G4" s="98"/>
    </row>
    <row r="5" spans="1:7" x14ac:dyDescent="0.3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3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3">
      <c r="A7" s="143" t="s">
        <v>5</v>
      </c>
      <c r="B7" s="139" t="s">
        <v>299</v>
      </c>
      <c r="C7" s="140"/>
      <c r="D7" s="140"/>
      <c r="E7" s="140"/>
      <c r="F7" s="141"/>
      <c r="G7" s="147" t="s">
        <v>300</v>
      </c>
    </row>
    <row r="8" spans="1:7" ht="28.8" x14ac:dyDescent="0.3">
      <c r="A8" s="144"/>
      <c r="B8" s="24" t="s">
        <v>205</v>
      </c>
      <c r="C8" s="7" t="s">
        <v>395</v>
      </c>
      <c r="D8" s="24" t="s">
        <v>302</v>
      </c>
      <c r="E8" s="24" t="s">
        <v>190</v>
      </c>
      <c r="F8" s="31" t="s">
        <v>206</v>
      </c>
      <c r="G8" s="146"/>
    </row>
    <row r="9" spans="1:7" ht="16.5" customHeight="1" x14ac:dyDescent="0.3">
      <c r="A9" s="25" t="s">
        <v>396</v>
      </c>
      <c r="B9" s="29">
        <f>B10+B19+B27+B37</f>
        <v>190684699.52000001</v>
      </c>
      <c r="C9" s="29">
        <f t="shared" ref="C9:G9" si="0">C10+C19+C27+C37</f>
        <v>2.0372681319713593E-9</v>
      </c>
      <c r="D9" s="29">
        <f t="shared" si="0"/>
        <v>190684699.52000001</v>
      </c>
      <c r="E9" s="29">
        <f t="shared" si="0"/>
        <v>45403391.289999992</v>
      </c>
      <c r="F9" s="29">
        <f t="shared" si="0"/>
        <v>44161384.489999995</v>
      </c>
      <c r="G9" s="29">
        <f t="shared" si="0"/>
        <v>145281308.23000002</v>
      </c>
    </row>
    <row r="10" spans="1:7" ht="15" customHeight="1" x14ac:dyDescent="0.3">
      <c r="A10" s="51" t="s">
        <v>397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3">
      <c r="A11" s="60" t="s">
        <v>398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3">
      <c r="A12" s="60" t="s">
        <v>399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3">
      <c r="A13" s="60" t="s">
        <v>400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3">
      <c r="A14" s="60" t="s">
        <v>401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3">
      <c r="A15" s="60" t="s">
        <v>402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3">
      <c r="A16" s="60" t="s">
        <v>403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3">
      <c r="A17" s="60" t="s">
        <v>404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3">
      <c r="A18" s="60" t="s">
        <v>405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3">
      <c r="A19" s="51" t="s">
        <v>406</v>
      </c>
      <c r="B19" s="41">
        <v>190684699.52000001</v>
      </c>
      <c r="C19" s="41">
        <v>2.0372681319713593E-9</v>
      </c>
      <c r="D19" s="41">
        <v>190684699.52000001</v>
      </c>
      <c r="E19" s="41">
        <v>45403391.289999992</v>
      </c>
      <c r="F19" s="41">
        <v>44161384.489999995</v>
      </c>
      <c r="G19" s="41">
        <v>145281308.23000002</v>
      </c>
    </row>
    <row r="20" spans="1:7" x14ac:dyDescent="0.3">
      <c r="A20" s="60" t="s">
        <v>407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3">
      <c r="A21" s="60" t="s">
        <v>408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3">
      <c r="A22" s="60" t="s">
        <v>409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3">
      <c r="A23" s="60" t="s">
        <v>410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3">
      <c r="A24" s="60" t="s">
        <v>411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3">
      <c r="A25" s="60" t="s">
        <v>412</v>
      </c>
      <c r="B25" s="41">
        <v>190684699.52000001</v>
      </c>
      <c r="C25" s="41">
        <v>2.0372681319713593E-9</v>
      </c>
      <c r="D25" s="41">
        <v>190684699.52000001</v>
      </c>
      <c r="E25" s="41">
        <v>45403391.289999992</v>
      </c>
      <c r="F25" s="41">
        <v>44161384.489999995</v>
      </c>
      <c r="G25" s="41">
        <v>145281308.23000002</v>
      </c>
    </row>
    <row r="26" spans="1:7" x14ac:dyDescent="0.3">
      <c r="A26" s="60" t="s">
        <v>413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3">
      <c r="A27" s="51" t="s">
        <v>414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3">
      <c r="A28" s="63" t="s">
        <v>415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3">
      <c r="A29" s="60" t="s">
        <v>416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3">
      <c r="A30" s="60" t="s">
        <v>417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3">
      <c r="A31" s="60" t="s">
        <v>418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3">
      <c r="A32" s="60" t="s">
        <v>419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" customHeight="1" x14ac:dyDescent="0.3">
      <c r="A33" s="60" t="s">
        <v>420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" customHeight="1" x14ac:dyDescent="0.3">
      <c r="A34" s="60" t="s">
        <v>421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" customHeight="1" x14ac:dyDescent="0.3">
      <c r="A35" s="60" t="s">
        <v>422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" customHeight="1" x14ac:dyDescent="0.3">
      <c r="A36" s="60" t="s">
        <v>423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" customHeight="1" x14ac:dyDescent="0.3">
      <c r="A37" s="52" t="s">
        <v>424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3">
      <c r="A38" s="63" t="s">
        <v>425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28.8" x14ac:dyDescent="0.3">
      <c r="A39" s="63" t="s">
        <v>426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3">
      <c r="A40" s="63" t="s">
        <v>427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3">
      <c r="A41" s="63" t="s">
        <v>428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3">
      <c r="A42" s="63"/>
      <c r="B42" s="47"/>
      <c r="C42" s="47"/>
      <c r="D42" s="47"/>
      <c r="E42" s="47"/>
      <c r="F42" s="47"/>
      <c r="G42" s="47"/>
    </row>
    <row r="43" spans="1:7" x14ac:dyDescent="0.3">
      <c r="A43" s="3" t="s">
        <v>429</v>
      </c>
      <c r="B43" s="4">
        <f>B44+B53+B61+B71</f>
        <v>7194688.4800000004</v>
      </c>
      <c r="C43" s="4">
        <f t="shared" ref="C43:G43" si="1">C44+C53+C61+C71</f>
        <v>7.4464878707658499E-11</v>
      </c>
      <c r="D43" s="4">
        <f t="shared" si="1"/>
        <v>7194688.4800000004</v>
      </c>
      <c r="E43" s="4">
        <f t="shared" si="1"/>
        <v>77209.919999999998</v>
      </c>
      <c r="F43" s="4">
        <f t="shared" si="1"/>
        <v>77209.919999999998</v>
      </c>
      <c r="G43" s="4">
        <f t="shared" si="1"/>
        <v>7117478.5600000005</v>
      </c>
    </row>
    <row r="44" spans="1:7" x14ac:dyDescent="0.3">
      <c r="A44" s="51" t="s">
        <v>397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</row>
    <row r="45" spans="1:7" x14ac:dyDescent="0.3">
      <c r="A45" s="63" t="s">
        <v>398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3">
      <c r="A46" s="63" t="s">
        <v>399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3">
      <c r="A47" s="63" t="s">
        <v>400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3">
      <c r="A48" s="63" t="s">
        <v>401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3">
      <c r="A49" s="63" t="s">
        <v>402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3">
      <c r="A50" s="63" t="s">
        <v>403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3">
      <c r="A51" s="63" t="s">
        <v>404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3">
      <c r="A52" s="63" t="s">
        <v>405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3">
      <c r="A53" s="51" t="s">
        <v>406</v>
      </c>
      <c r="B53" s="41">
        <v>7194688.4800000004</v>
      </c>
      <c r="C53" s="41">
        <v>7.4464878707658499E-11</v>
      </c>
      <c r="D53" s="41">
        <v>7194688.4800000004</v>
      </c>
      <c r="E53" s="41">
        <v>77209.919999999998</v>
      </c>
      <c r="F53" s="41">
        <v>77209.919999999998</v>
      </c>
      <c r="G53" s="41">
        <v>7117478.5600000005</v>
      </c>
    </row>
    <row r="54" spans="1:7" x14ac:dyDescent="0.3">
      <c r="A54" s="63" t="s">
        <v>407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3">
      <c r="A55" s="63" t="s">
        <v>408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3">
      <c r="A56" s="63" t="s">
        <v>409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3">
      <c r="A57" s="64" t="s">
        <v>410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3">
      <c r="A58" s="63" t="s">
        <v>411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3">
      <c r="A59" s="63" t="s">
        <v>412</v>
      </c>
      <c r="B59" s="41">
        <v>7194688.4800000004</v>
      </c>
      <c r="C59" s="41">
        <v>7.4464878707658499E-11</v>
      </c>
      <c r="D59" s="41">
        <v>7194688.4800000004</v>
      </c>
      <c r="E59" s="41">
        <v>77209.919999999998</v>
      </c>
      <c r="F59" s="41">
        <v>77209.919999999998</v>
      </c>
      <c r="G59" s="41">
        <v>7117478.5600000005</v>
      </c>
    </row>
    <row r="60" spans="1:7" x14ac:dyDescent="0.3">
      <c r="A60" s="63" t="s">
        <v>413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3">
      <c r="A61" s="51" t="s">
        <v>414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3">
      <c r="A62" s="63" t="s">
        <v>415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3">
      <c r="A63" s="63" t="s">
        <v>416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3">
      <c r="A64" s="63" t="s">
        <v>417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3">
      <c r="A65" s="63" t="s">
        <v>418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3">
      <c r="A66" s="63" t="s">
        <v>419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3">
      <c r="A67" s="63" t="s">
        <v>420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3">
      <c r="A68" s="63" t="s">
        <v>421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3">
      <c r="A69" s="63" t="s">
        <v>422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3">
      <c r="A70" s="63" t="s">
        <v>423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3">
      <c r="A71" s="52" t="s">
        <v>424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3">
      <c r="A72" s="63" t="s">
        <v>425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28.8" x14ac:dyDescent="0.3">
      <c r="A73" s="63" t="s">
        <v>426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3">
      <c r="A74" s="63" t="s">
        <v>427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3">
      <c r="A75" s="63" t="s">
        <v>428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3">
      <c r="A76" s="39"/>
      <c r="B76" s="43"/>
      <c r="C76" s="43"/>
      <c r="D76" s="43"/>
      <c r="E76" s="43"/>
      <c r="F76" s="43"/>
      <c r="G76" s="43"/>
    </row>
    <row r="77" spans="1:7" x14ac:dyDescent="0.3">
      <c r="A77" s="3" t="s">
        <v>379</v>
      </c>
      <c r="B77" s="4">
        <f>B43+B9</f>
        <v>197879388</v>
      </c>
      <c r="C77" s="4">
        <f t="shared" ref="C77:G77" si="2">C43+C9</f>
        <v>2.1117330106790178E-9</v>
      </c>
      <c r="D77" s="4">
        <f t="shared" si="2"/>
        <v>197879388</v>
      </c>
      <c r="E77" s="4">
        <f t="shared" si="2"/>
        <v>45480601.209999993</v>
      </c>
      <c r="F77" s="4">
        <f t="shared" si="2"/>
        <v>44238594.409999996</v>
      </c>
      <c r="G77" s="4">
        <f t="shared" si="2"/>
        <v>152398786.79000002</v>
      </c>
    </row>
    <row r="78" spans="1:7" x14ac:dyDescent="0.3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9:G18 C54:G60 C62:G70 C43:G52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33.6" customHeight="1" x14ac:dyDescent="0.3">
      <c r="A1" s="148" t="s">
        <v>430</v>
      </c>
      <c r="B1" s="131"/>
      <c r="C1" s="131"/>
      <c r="D1" s="131"/>
      <c r="E1" s="131"/>
      <c r="F1" s="131"/>
      <c r="G1" s="132"/>
    </row>
    <row r="2" spans="1:7" x14ac:dyDescent="0.3">
      <c r="A2" s="93" t="str">
        <f>'Formato 1'!A2</f>
        <v>Sistema para el Desarrollo Integral de Familia en el Municipio de León Guanajuato</v>
      </c>
      <c r="B2" s="94"/>
      <c r="C2" s="94"/>
      <c r="D2" s="94"/>
      <c r="E2" s="94"/>
      <c r="F2" s="94"/>
      <c r="G2" s="95"/>
    </row>
    <row r="3" spans="1:7" x14ac:dyDescent="0.3">
      <c r="A3" s="96" t="s">
        <v>297</v>
      </c>
      <c r="B3" s="97"/>
      <c r="C3" s="97"/>
      <c r="D3" s="97"/>
      <c r="E3" s="97"/>
      <c r="F3" s="97"/>
      <c r="G3" s="98"/>
    </row>
    <row r="4" spans="1:7" x14ac:dyDescent="0.3">
      <c r="A4" s="96" t="s">
        <v>431</v>
      </c>
      <c r="B4" s="97"/>
      <c r="C4" s="97"/>
      <c r="D4" s="97"/>
      <c r="E4" s="97"/>
      <c r="F4" s="97"/>
      <c r="G4" s="98"/>
    </row>
    <row r="5" spans="1:7" x14ac:dyDescent="0.3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3">
      <c r="A6" s="99" t="s">
        <v>2</v>
      </c>
      <c r="B6" s="100"/>
      <c r="C6" s="100"/>
      <c r="D6" s="100"/>
      <c r="E6" s="100"/>
      <c r="F6" s="100"/>
      <c r="G6" s="101"/>
    </row>
    <row r="7" spans="1:7" x14ac:dyDescent="0.3">
      <c r="A7" s="143" t="s">
        <v>5</v>
      </c>
      <c r="B7" s="146" t="s">
        <v>299</v>
      </c>
      <c r="C7" s="146"/>
      <c r="D7" s="146"/>
      <c r="E7" s="146"/>
      <c r="F7" s="146"/>
      <c r="G7" s="146" t="s">
        <v>300</v>
      </c>
    </row>
    <row r="8" spans="1:7" ht="28.8" x14ac:dyDescent="0.3">
      <c r="A8" s="144"/>
      <c r="B8" s="7" t="s">
        <v>205</v>
      </c>
      <c r="C8" s="32" t="s">
        <v>395</v>
      </c>
      <c r="D8" s="32" t="s">
        <v>232</v>
      </c>
      <c r="E8" s="32" t="s">
        <v>190</v>
      </c>
      <c r="F8" s="32" t="s">
        <v>206</v>
      </c>
      <c r="G8" s="153"/>
    </row>
    <row r="9" spans="1:7" ht="15.75" customHeight="1" x14ac:dyDescent="0.3">
      <c r="A9" s="25" t="s">
        <v>432</v>
      </c>
      <c r="B9" s="102">
        <v>145005986.47</v>
      </c>
      <c r="C9" s="102">
        <v>8.149072527885437E-10</v>
      </c>
      <c r="D9" s="102">
        <v>145005986.47</v>
      </c>
      <c r="E9" s="102">
        <v>33350226.399999995</v>
      </c>
      <c r="F9" s="102">
        <v>33350226.399999995</v>
      </c>
      <c r="G9" s="102">
        <v>111655760.07000001</v>
      </c>
    </row>
    <row r="10" spans="1:7" x14ac:dyDescent="0.3">
      <c r="A10" s="51" t="s">
        <v>433</v>
      </c>
      <c r="B10" s="58">
        <v>145005986.47</v>
      </c>
      <c r="C10" s="58">
        <v>8.149072527885437E-10</v>
      </c>
      <c r="D10" s="58">
        <v>145005986.47</v>
      </c>
      <c r="E10" s="58">
        <v>33350226.399999995</v>
      </c>
      <c r="F10" s="58">
        <v>33350226.399999995</v>
      </c>
      <c r="G10" s="59">
        <v>111655760.07000001</v>
      </c>
    </row>
    <row r="11" spans="1:7" ht="15.75" customHeight="1" x14ac:dyDescent="0.3">
      <c r="A11" s="51" t="s">
        <v>434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3">
      <c r="A12" s="51" t="s">
        <v>435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3">
      <c r="A13" s="60" t="s">
        <v>436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3">
      <c r="A14" s="60" t="s">
        <v>437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3">
      <c r="A15" s="51" t="s">
        <v>438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28.8" x14ac:dyDescent="0.3">
      <c r="A16" s="52" t="s">
        <v>439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3">
      <c r="A17" s="60" t="s">
        <v>440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3">
      <c r="A18" s="60" t="s">
        <v>441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3">
      <c r="A19" s="51" t="s">
        <v>442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">
      <c r="A20" s="39"/>
      <c r="B20" s="61"/>
      <c r="C20" s="61"/>
      <c r="D20" s="61"/>
      <c r="E20" s="61"/>
      <c r="F20" s="61"/>
      <c r="G20" s="61"/>
    </row>
    <row r="21" spans="1:7" x14ac:dyDescent="0.3">
      <c r="A21" s="33" t="s">
        <v>443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3">
      <c r="A22" s="51" t="s">
        <v>433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9">
        <v>0</v>
      </c>
    </row>
    <row r="23" spans="1:7" x14ac:dyDescent="0.3">
      <c r="A23" s="51" t="s">
        <v>434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1" t="s">
        <v>435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60" t="s">
        <v>436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60" t="s">
        <v>437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51" t="s">
        <v>438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28.8" x14ac:dyDescent="0.3">
      <c r="A28" s="52" t="s">
        <v>439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3">
      <c r="A29" s="60" t="s">
        <v>440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3">
      <c r="A30" s="60" t="s">
        <v>441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3">
      <c r="A31" s="51" t="s">
        <v>442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x14ac:dyDescent="0.3">
      <c r="A32" s="39"/>
      <c r="B32" s="61"/>
      <c r="C32" s="61"/>
      <c r="D32" s="61"/>
      <c r="E32" s="61"/>
      <c r="F32" s="61"/>
      <c r="G32" s="61"/>
    </row>
    <row r="33" spans="1:7" ht="14.4" customHeight="1" x14ac:dyDescent="0.3">
      <c r="A33" s="3" t="s">
        <v>444</v>
      </c>
      <c r="B33" s="102">
        <v>145005986.47</v>
      </c>
      <c r="C33" s="102">
        <v>8.149072527885437E-10</v>
      </c>
      <c r="D33" s="102">
        <v>145005986.47</v>
      </c>
      <c r="E33" s="102">
        <v>33350226.399999995</v>
      </c>
      <c r="F33" s="102">
        <v>33350226.399999995</v>
      </c>
      <c r="G33" s="102">
        <v>111655760.07000001</v>
      </c>
    </row>
    <row r="34" spans="1:7" ht="14.4" customHeight="1" x14ac:dyDescent="0.3">
      <c r="A34" s="49"/>
      <c r="B34" s="62"/>
      <c r="C34" s="62"/>
      <c r="D34" s="62"/>
      <c r="E34" s="62"/>
      <c r="F34" s="62"/>
      <c r="G34" s="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2023-03-16T22:14:51Z</dcterms:created>
  <dcterms:modified xsi:type="dcterms:W3CDTF">2026-04-20T21:35:22Z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